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Table_clients" sheetId="1" state="visible" r:id="rId2"/>
    <sheet name="Table_titres" sheetId="2" state="visible" r:id="rId3"/>
    <sheet name="Devis" sheetId="3" state="visible" r:id="rId4"/>
    <sheet name="Frais de gestion" sheetId="4" state="visible" r:id="rId5"/>
  </sheets>
  <definedNames>
    <definedName function="false" hidden="false" name="clients" vbProcedure="false">Table_clients!$A$4:$A$23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<sst xmlns="http://schemas.openxmlformats.org/spreadsheetml/2006/main" count="816" uniqueCount="338">
  <si>
    <t xml:space="preserve">Numéros de colonnes</t>
  </si>
  <si>
    <t xml:space="preserve">CODE_CLI</t>
  </si>
  <si>
    <t xml:space="preserve">CIVILITE</t>
  </si>
  <si>
    <t xml:space="preserve">nom</t>
  </si>
  <si>
    <t xml:space="preserve">prenom</t>
  </si>
  <si>
    <t xml:space="preserve">ADRESSE</t>
  </si>
  <si>
    <t xml:space="preserve">CP</t>
  </si>
  <si>
    <t xml:space="preserve">VILLE</t>
  </si>
  <si>
    <t xml:space="preserve">Age</t>
  </si>
  <si>
    <t xml:space="preserve">Etat</t>
  </si>
  <si>
    <t xml:space="preserve">Logement</t>
  </si>
  <si>
    <t xml:space="preserve">Superficie</t>
  </si>
  <si>
    <t xml:space="preserve">année_achat</t>
  </si>
  <si>
    <t xml:space="preserve">R18</t>
  </si>
  <si>
    <t xml:space="preserve">M</t>
  </si>
  <si>
    <t xml:space="preserve">Tonsom</t>
  </si>
  <si>
    <t xml:space="preserve">Herbert</t>
  </si>
  <si>
    <t xml:space="preserve">28 place Apple</t>
  </si>
  <si>
    <t xml:space="preserve">Bègles</t>
  </si>
  <si>
    <t xml:space="preserve">Locataire</t>
  </si>
  <si>
    <t xml:space="preserve">Maison</t>
  </si>
  <si>
    <t xml:space="preserve">C3</t>
  </si>
  <si>
    <t xml:space="preserve">Mme</t>
  </si>
  <si>
    <t xml:space="preserve">Zunino</t>
  </si>
  <si>
    <t xml:space="preserve">Cindy</t>
  </si>
  <si>
    <t xml:space="preserve">7, place Bash</t>
  </si>
  <si>
    <t xml:space="preserve">Bordeaux</t>
  </si>
  <si>
    <t xml:space="preserve">K11</t>
  </si>
  <si>
    <t xml:space="preserve">Aubeniers</t>
  </si>
  <si>
    <t xml:space="preserve">Lucienne</t>
  </si>
  <si>
    <t xml:space="preserve">36, voie Sublimetext</t>
  </si>
  <si>
    <t xml:space="preserve">Marseille</t>
  </si>
  <si>
    <t xml:space="preserve">Appartement</t>
  </si>
  <si>
    <t xml:space="preserve">L12</t>
  </si>
  <si>
    <t xml:space="preserve">Boudu</t>
  </si>
  <si>
    <t xml:space="preserve">Antoine</t>
  </si>
  <si>
    <t xml:space="preserve">Allée Next</t>
  </si>
  <si>
    <t xml:space="preserve">Q17</t>
  </si>
  <si>
    <t xml:space="preserve">Bruand</t>
  </si>
  <si>
    <t xml:space="preserve">Daniel</t>
  </si>
  <si>
    <t xml:space="preserve">45 rue Intel</t>
  </si>
  <si>
    <t xml:space="preserve">Nimes</t>
  </si>
  <si>
    <t xml:space="preserve">M13</t>
  </si>
  <si>
    <t xml:space="preserve">Turard</t>
  </si>
  <si>
    <t xml:space="preserve">Laure</t>
  </si>
  <si>
    <t xml:space="preserve">62, rue Xemacs</t>
  </si>
  <si>
    <t xml:space="preserve">Paris</t>
  </si>
  <si>
    <t xml:space="preserve">A1</t>
  </si>
  <si>
    <t xml:space="preserve">Dubois</t>
  </si>
  <si>
    <t xml:space="preserve">Alice</t>
  </si>
  <si>
    <t xml:space="preserve">45, impasse mac</t>
  </si>
  <si>
    <t xml:space="preserve">Saintes</t>
  </si>
  <si>
    <t xml:space="preserve">I9</t>
  </si>
  <si>
    <t xml:space="preserve">Arnaudt</t>
  </si>
  <si>
    <t xml:space="preserve">Claude</t>
  </si>
  <si>
    <t xml:space="preserve">47, place des octets</t>
  </si>
  <si>
    <t xml:space="preserve">Tours</t>
  </si>
  <si>
    <t xml:space="preserve">B2</t>
  </si>
  <si>
    <t xml:space="preserve">Durant</t>
  </si>
  <si>
    <t xml:space="preserve">Claudio</t>
  </si>
  <si>
    <t xml:space="preserve">18, place Amiga</t>
  </si>
  <si>
    <t xml:space="preserve">Aix en Pce</t>
  </si>
  <si>
    <t xml:space="preserve">Propriétaire</t>
  </si>
  <si>
    <t xml:space="preserve">O15</t>
  </si>
  <si>
    <t xml:space="preserve">Delcier</t>
  </si>
  <si>
    <t xml:space="preserve">Florence</t>
  </si>
  <si>
    <t xml:space="preserve">18 quartier Amd</t>
  </si>
  <si>
    <t xml:space="preserve">D4</t>
  </si>
  <si>
    <t xml:space="preserve">Lidier</t>
  </si>
  <si>
    <t xml:space="preserve">9, allée Motorolla</t>
  </si>
  <si>
    <t xml:space="preserve">S19</t>
  </si>
  <si>
    <t xml:space="preserve">Kleber</t>
  </si>
  <si>
    <t xml:space="preserve">Robert</t>
  </si>
  <si>
    <t xml:space="preserve">12 rue des Amd</t>
  </si>
  <si>
    <t xml:space="preserve">J10</t>
  </si>
  <si>
    <t xml:space="preserve">Renard</t>
  </si>
  <si>
    <t xml:space="preserve">José</t>
  </si>
  <si>
    <t xml:space="preserve">65, allée Unix</t>
  </si>
  <si>
    <t xml:space="preserve">E5</t>
  </si>
  <si>
    <t xml:space="preserve">Kermenec</t>
  </si>
  <si>
    <t xml:space="preserve">Lucie</t>
  </si>
  <si>
    <t xml:space="preserve">29, rue FreeBsd</t>
  </si>
  <si>
    <t xml:space="preserve">Gradignan</t>
  </si>
  <si>
    <t xml:space="preserve">H8</t>
  </si>
  <si>
    <t xml:space="preserve">Nopard</t>
  </si>
  <si>
    <t xml:space="preserve">Nelly</t>
  </si>
  <si>
    <t xml:space="preserve">12, boulevard atari</t>
  </si>
  <si>
    <t xml:space="preserve">F6</t>
  </si>
  <si>
    <t xml:space="preserve">Crammers</t>
  </si>
  <si>
    <t xml:space="preserve">Charles</t>
  </si>
  <si>
    <t xml:space="preserve">28, avenue Gimp</t>
  </si>
  <si>
    <t xml:space="preserve">G7</t>
  </si>
  <si>
    <t xml:space="preserve">Menetou</t>
  </si>
  <si>
    <t xml:space="preserve">Camille</t>
  </si>
  <si>
    <t xml:space="preserve">25, rue Codd</t>
  </si>
  <si>
    <t xml:space="preserve">N14</t>
  </si>
  <si>
    <t xml:space="preserve">Bondue</t>
  </si>
  <si>
    <t xml:space="preserve">Annie</t>
  </si>
  <si>
    <t xml:space="preserve">78, rue des Shell</t>
  </si>
  <si>
    <t xml:space="preserve">T20</t>
  </si>
  <si>
    <t xml:space="preserve">Malasaune</t>
  </si>
  <si>
    <t xml:space="preserve">Louise</t>
  </si>
  <si>
    <t xml:space="preserve">98 impasse Maclippe</t>
  </si>
  <si>
    <t xml:space="preserve">Pessac</t>
  </si>
  <si>
    <t xml:space="preserve">P16</t>
  </si>
  <si>
    <t xml:space="preserve">Ronat</t>
  </si>
  <si>
    <t xml:space="preserve">Bertrand</t>
  </si>
  <si>
    <t xml:space="preserve">29, zone Python</t>
  </si>
  <si>
    <t xml:space="preserve">Talence</t>
  </si>
  <si>
    <t xml:space="preserve">65, rue de la foix</t>
  </si>
  <si>
    <t xml:space="preserve">&gt;160</t>
  </si>
  <si>
    <t xml:space="preserve">&gt;2018</t>
  </si>
  <si>
    <t xml:space="preserve">7, place déployé</t>
  </si>
  <si>
    <t xml:space="preserve">25, rue des sourds</t>
  </si>
  <si>
    <t xml:space="preserve">29, rue Tech de co</t>
  </si>
  <si>
    <t xml:space="preserve">12 rue des pins</t>
  </si>
  <si>
    <t xml:space="preserve">36, voie sans fin</t>
  </si>
  <si>
    <t xml:space="preserve">num</t>
  </si>
  <si>
    <t xml:space="preserve">nom_cycle</t>
  </si>
  <si>
    <t xml:space="preserve">titre</t>
  </si>
  <si>
    <t xml:space="preserve">année</t>
  </si>
  <si>
    <t xml:space="preserve">nb pages</t>
  </si>
  <si>
    <t xml:space="preserve">nom_editeur</t>
  </si>
  <si>
    <t xml:space="preserve">prix</t>
  </si>
  <si>
    <t xml:space="preserve">BM16</t>
  </si>
  <si>
    <t xml:space="preserve">Cycle ombre jaune</t>
  </si>
  <si>
    <t xml:space="preserve">Les papillons de L'Ombre Jaune</t>
  </si>
  <si>
    <t xml:space="preserve">Pocket Marabout</t>
  </si>
  <si>
    <t xml:space="preserve">BM21</t>
  </si>
  <si>
    <t xml:space="preserve">Les bulles de L'Ombre Jaune</t>
  </si>
  <si>
    <t xml:space="preserve">BM91</t>
  </si>
  <si>
    <t xml:space="preserve">Cycle piège infernal</t>
  </si>
  <si>
    <t xml:space="preserve">L'idole Atlante</t>
  </si>
  <si>
    <t xml:space="preserve">Ananke</t>
  </si>
  <si>
    <t xml:space="preserve">BM36</t>
  </si>
  <si>
    <t xml:space="preserve">Le Jade de Seoul</t>
  </si>
  <si>
    <t xml:space="preserve">Fleuve Noir</t>
  </si>
  <si>
    <t xml:space="preserve">BM32</t>
  </si>
  <si>
    <t xml:space="preserve">L'Ombre Jaune et l'héritage du Tigre</t>
  </si>
  <si>
    <t xml:space="preserve">Librairie des Champs Elysées</t>
  </si>
  <si>
    <t xml:space="preserve">BM37</t>
  </si>
  <si>
    <t xml:space="preserve">La jeunesse de L'OJ 1 *5</t>
  </si>
  <si>
    <t xml:space="preserve">Claude Lefranc</t>
  </si>
  <si>
    <t xml:space="preserve">BM71</t>
  </si>
  <si>
    <t xml:space="preserve">Cycle Docteur Xhatan</t>
  </si>
  <si>
    <t xml:space="preserve">Opération Wolf</t>
  </si>
  <si>
    <t xml:space="preserve">Marabout Junior</t>
  </si>
  <si>
    <t xml:space="preserve">BM38</t>
  </si>
  <si>
    <t xml:space="preserve">La jeunesse de L'OJ 2 *7</t>
  </si>
  <si>
    <t xml:space="preserve">BM17</t>
  </si>
  <si>
    <t xml:space="preserve">La forteresse de L'Ombre Jaune</t>
  </si>
  <si>
    <t xml:space="preserve">BM84</t>
  </si>
  <si>
    <t xml:space="preserve">Cycle crystal</t>
  </si>
  <si>
    <t xml:space="preserve">La guerre du cristal</t>
  </si>
  <si>
    <t xml:space="preserve">BM20</t>
  </si>
  <si>
    <t xml:space="preserve">Les sortilèges de L'Ombre Jaune</t>
  </si>
  <si>
    <t xml:space="preserve">BM82</t>
  </si>
  <si>
    <t xml:space="preserve">Cycle des crapauds</t>
  </si>
  <si>
    <t xml:space="preserve">Le masque du crapaud</t>
  </si>
  <si>
    <t xml:space="preserve">BM73</t>
  </si>
  <si>
    <t xml:space="preserve">Xhatan maître de la lumière</t>
  </si>
  <si>
    <t xml:space="preserve">BM02</t>
  </si>
  <si>
    <t xml:space="preserve">Cycle d'Ananké</t>
  </si>
  <si>
    <t xml:space="preserve">Les périls d'Ananké</t>
  </si>
  <si>
    <t xml:space="preserve">BM64</t>
  </si>
  <si>
    <t xml:space="preserve">Cycle Miss Ylang-Ylang</t>
  </si>
  <si>
    <t xml:space="preserve">Opération Chevalier Noir</t>
  </si>
  <si>
    <t xml:space="preserve">BM13</t>
  </si>
  <si>
    <t xml:space="preserve">Les guerriers de L'Ombre Jaune</t>
  </si>
  <si>
    <t xml:space="preserve">BM47</t>
  </si>
  <si>
    <t xml:space="preserve">Cycle du temps</t>
  </si>
  <si>
    <t xml:space="preserve">Les captifs de L'Ombre Jaune</t>
  </si>
  <si>
    <t xml:space="preserve">BM70</t>
  </si>
  <si>
    <t xml:space="preserve">Les démons de la guerre</t>
  </si>
  <si>
    <t xml:space="preserve">BM34</t>
  </si>
  <si>
    <t xml:space="preserve">L'OJ s'en va t'en guerre</t>
  </si>
  <si>
    <t xml:space="preserve">BM06</t>
  </si>
  <si>
    <t xml:space="preserve">L'ombre jaune</t>
  </si>
  <si>
    <t xml:space="preserve">BM23</t>
  </si>
  <si>
    <t xml:space="preserve">La prison de L'Ombre Jaune</t>
  </si>
  <si>
    <t xml:space="preserve">BM41</t>
  </si>
  <si>
    <t xml:space="preserve">La lumière de l'Ombre Jaune</t>
  </si>
  <si>
    <t xml:space="preserve">BM57</t>
  </si>
  <si>
    <t xml:space="preserve">Terreur à la Manicouagan</t>
  </si>
  <si>
    <t xml:space="preserve">BM62</t>
  </si>
  <si>
    <t xml:space="preserve">Commando épouvante</t>
  </si>
  <si>
    <t xml:space="preserve">BM66</t>
  </si>
  <si>
    <t xml:space="preserve">Les yeux du brouillard</t>
  </si>
  <si>
    <t xml:space="preserve">Bibliothèque Verte</t>
  </si>
  <si>
    <t xml:space="preserve">BM27</t>
  </si>
  <si>
    <t xml:space="preserve">Les jeux de L'Ombre Jaune</t>
  </si>
  <si>
    <t xml:space="preserve">BM67</t>
  </si>
  <si>
    <t xml:space="preserve">L'exterminateur</t>
  </si>
  <si>
    <t xml:space="preserve">BM08</t>
  </si>
  <si>
    <t xml:space="preserve">Le châtiment de l'ombre jaune</t>
  </si>
  <si>
    <t xml:space="preserve">BM93</t>
  </si>
  <si>
    <t xml:space="preserve">Un étrange trio</t>
  </si>
  <si>
    <t xml:space="preserve">BM12</t>
  </si>
  <si>
    <t xml:space="preserve">L'héritage de l'ombre jaune</t>
  </si>
  <si>
    <t xml:space="preserve">BM53</t>
  </si>
  <si>
    <t xml:space="preserve">L'Ombre Jaune fait trembler la Terre</t>
  </si>
  <si>
    <t xml:space="preserve">BM19</t>
  </si>
  <si>
    <t xml:space="preserve">BM40</t>
  </si>
  <si>
    <t xml:space="preserve">Les 1001 vies del'ombre jaune</t>
  </si>
  <si>
    <t xml:space="preserve">BM89</t>
  </si>
  <si>
    <t xml:space="preserve">Cycle des harkans</t>
  </si>
  <si>
    <t xml:space="preserve">Les ruines de Barxalia</t>
  </si>
  <si>
    <t xml:space="preserve">BM39</t>
  </si>
  <si>
    <t xml:space="preserve">La jeunesse de L'OJ 3 *8</t>
  </si>
  <si>
    <t xml:space="preserve">BM10</t>
  </si>
  <si>
    <t xml:space="preserve">Les sosies de l'ombre jaune</t>
  </si>
  <si>
    <t xml:space="preserve">BM31</t>
  </si>
  <si>
    <t xml:space="preserve">Le trésor de L'Ombre Jaune</t>
  </si>
  <si>
    <t xml:space="preserve">BM01</t>
  </si>
  <si>
    <t xml:space="preserve">Les murailles d'Ananké</t>
  </si>
  <si>
    <t xml:space="preserve">BM87</t>
  </si>
  <si>
    <t xml:space="preserve">La plume de cristal *11</t>
  </si>
  <si>
    <t xml:space="preserve">BM65</t>
  </si>
  <si>
    <t xml:space="preserve">Dans le triangle des Bermudes</t>
  </si>
  <si>
    <t xml:space="preserve">BM74</t>
  </si>
  <si>
    <t xml:space="preserve">Rendez-vous à nulle part</t>
  </si>
  <si>
    <t xml:space="preserve">BM90</t>
  </si>
  <si>
    <t xml:space="preserve">Mingwa</t>
  </si>
  <si>
    <t xml:space="preserve">BM11</t>
  </si>
  <si>
    <t xml:space="preserve">Les yeux de l'ombre jaune</t>
  </si>
  <si>
    <t xml:space="preserve">BM35</t>
  </si>
  <si>
    <t xml:space="preserve">BM52</t>
  </si>
  <si>
    <t xml:space="preserve">Les fourmis de L'Ombre Jaune</t>
  </si>
  <si>
    <t xml:space="preserve">BM51</t>
  </si>
  <si>
    <t xml:space="preserve">BM15</t>
  </si>
  <si>
    <t xml:space="preserve">Les jardins de L'Ombre Jaune</t>
  </si>
  <si>
    <t xml:space="preserve">BM81</t>
  </si>
  <si>
    <t xml:space="preserve">L'Empreinte du crapaud</t>
  </si>
  <si>
    <t xml:space="preserve">BM58</t>
  </si>
  <si>
    <t xml:space="preserve">Organisation Smog</t>
  </si>
  <si>
    <t xml:space="preserve">BM04</t>
  </si>
  <si>
    <t xml:space="preserve">Les caves d'Annanké</t>
  </si>
  <si>
    <t xml:space="preserve">BM30</t>
  </si>
  <si>
    <t xml:space="preserve">La griffe de l'Ombre Jaune</t>
  </si>
  <si>
    <t xml:space="preserve">BM86</t>
  </si>
  <si>
    <t xml:space="preserve">Le portrait de la Walkyrie *10</t>
  </si>
  <si>
    <t xml:space="preserve">BM07</t>
  </si>
  <si>
    <t xml:space="preserve">La revanche de l'ombre jaune</t>
  </si>
  <si>
    <t xml:space="preserve">BM25</t>
  </si>
  <si>
    <t xml:space="preserve">BM50</t>
  </si>
  <si>
    <t xml:space="preserve">Une rose pour L'Ombre Jaune</t>
  </si>
  <si>
    <t xml:space="preserve">BM48</t>
  </si>
  <si>
    <t xml:space="preserve">BM49</t>
  </si>
  <si>
    <t xml:space="preserve">BM26</t>
  </si>
  <si>
    <t xml:space="preserve">Le poison de L'Ombre Jaune</t>
  </si>
  <si>
    <t xml:space="preserve">BM03</t>
  </si>
  <si>
    <t xml:space="preserve">Les anges d'Ananké</t>
  </si>
  <si>
    <t xml:space="preserve">BM85</t>
  </si>
  <si>
    <t xml:space="preserve">Les pièges du cristal</t>
  </si>
  <si>
    <t xml:space="preserve">BM09</t>
  </si>
  <si>
    <t xml:space="preserve">Le retour de l'ombre jaune</t>
  </si>
  <si>
    <t xml:space="preserve">BM88</t>
  </si>
  <si>
    <t xml:space="preserve">La porte du cauchemar</t>
  </si>
  <si>
    <t xml:space="preserve">BM22</t>
  </si>
  <si>
    <t xml:space="preserve">BM92</t>
  </si>
  <si>
    <t xml:space="preserve">Les géants de Mu</t>
  </si>
  <si>
    <t xml:space="preserve">BM80</t>
  </si>
  <si>
    <t xml:space="preserve">Les crapauds de la mort</t>
  </si>
  <si>
    <t xml:space="preserve">BM42</t>
  </si>
  <si>
    <t xml:space="preserve">La résurrection de l'OJ *20</t>
  </si>
  <si>
    <t xml:space="preserve">BM43</t>
  </si>
  <si>
    <t xml:space="preserve">Les secret de L'Ombre Jaune *17</t>
  </si>
  <si>
    <t xml:space="preserve">BM77</t>
  </si>
  <si>
    <t xml:space="preserve">La colère du Tigre</t>
  </si>
  <si>
    <t xml:space="preserve">BM83</t>
  </si>
  <si>
    <t xml:space="preserve">Les berges du temps</t>
  </si>
  <si>
    <t xml:space="preserve">BM33</t>
  </si>
  <si>
    <t xml:space="preserve">Le soleil de L'Ombre Jaune</t>
  </si>
  <si>
    <t xml:space="preserve">BM75</t>
  </si>
  <si>
    <t xml:space="preserve">Les voleurs de mémoire</t>
  </si>
  <si>
    <t xml:space="preserve">BM78</t>
  </si>
  <si>
    <t xml:space="preserve">La tanière du Tigre</t>
  </si>
  <si>
    <t xml:space="preserve">BM29</t>
  </si>
  <si>
    <t xml:space="preserve">La prisonniere l'Ombre Jaune</t>
  </si>
  <si>
    <t xml:space="preserve">BM24</t>
  </si>
  <si>
    <t xml:space="preserve">Les poupées de L'Ombre Jaune</t>
  </si>
  <si>
    <t xml:space="preserve">BM72</t>
  </si>
  <si>
    <t xml:space="preserve">Le mystérieux Docteur Xhatan</t>
  </si>
  <si>
    <t xml:space="preserve">BM60</t>
  </si>
  <si>
    <t xml:space="preserve">Alias M.D.O.</t>
  </si>
  <si>
    <t xml:space="preserve">BM69</t>
  </si>
  <si>
    <t xml:space="preserve">La panthère des hauts plateaux</t>
  </si>
  <si>
    <t xml:space="preserve">BM54</t>
  </si>
  <si>
    <t xml:space="preserve">BM05</t>
  </si>
  <si>
    <t xml:space="preserve">La dernière rosace *2</t>
  </si>
  <si>
    <t xml:space="preserve">BM68</t>
  </si>
  <si>
    <t xml:space="preserve">BM18</t>
  </si>
  <si>
    <t xml:space="preserve">Le satellite de L'Ombre Jaune</t>
  </si>
  <si>
    <t xml:space="preserve">BM45</t>
  </si>
  <si>
    <t xml:space="preserve">BM59</t>
  </si>
  <si>
    <t xml:space="preserve">Un parfum d'Ylang-Ylang</t>
  </si>
  <si>
    <t xml:space="preserve">BM28</t>
  </si>
  <si>
    <t xml:space="preserve">BM79</t>
  </si>
  <si>
    <t xml:space="preserve">BM46</t>
  </si>
  <si>
    <t xml:space="preserve">BM44</t>
  </si>
  <si>
    <t xml:space="preserve">Les nuits de l'Ombre Jaune</t>
  </si>
  <si>
    <t xml:space="preserve">BM76</t>
  </si>
  <si>
    <t xml:space="preserve">La mémoire du Tigre</t>
  </si>
  <si>
    <t xml:space="preserve">BM14</t>
  </si>
  <si>
    <t xml:space="preserve">La cité de L'Ombre Jaune</t>
  </si>
  <si>
    <t xml:space="preserve">BM63</t>
  </si>
  <si>
    <t xml:space="preserve">Les contrebandiers de l'Atome</t>
  </si>
  <si>
    <t xml:space="preserve">BM56</t>
  </si>
  <si>
    <t xml:space="preserve">BM61</t>
  </si>
  <si>
    <t xml:space="preserve">Menace sous la mer</t>
  </si>
  <si>
    <t xml:space="preserve">BM55</t>
  </si>
  <si>
    <t xml:space="preserve">Nous</t>
  </si>
  <si>
    <t xml:space="preserve">Bordeaux, le </t>
  </si>
  <si>
    <t xml:space="preserve">Le client</t>
  </si>
  <si>
    <t xml:space="preserve">Code client</t>
  </si>
  <si>
    <t xml:space="preserve">Civilité</t>
  </si>
  <si>
    <t xml:space="preserve">Nom</t>
  </si>
  <si>
    <t xml:space="preserve">Prénom</t>
  </si>
  <si>
    <t xml:space="preserve">Adresse</t>
  </si>
  <si>
    <t xml:space="preserve">Code postal</t>
  </si>
  <si>
    <t xml:space="preserve">Ville</t>
  </si>
  <si>
    <t xml:space="preserve">Taux TVA</t>
  </si>
  <si>
    <t xml:space="preserve">Num produit</t>
  </si>
  <si>
    <t xml:space="preserve">Titre</t>
  </si>
  <si>
    <t xml:space="preserve">Nom cycle</t>
  </si>
  <si>
    <t xml:space="preserve">Nb pages</t>
  </si>
  <si>
    <t xml:space="preserve">Editeur</t>
  </si>
  <si>
    <t xml:space="preserve">Prix unitaire</t>
  </si>
  <si>
    <t xml:space="preserve">Quantité </t>
  </si>
  <si>
    <t xml:space="preserve">Frais de gestion</t>
  </si>
  <si>
    <t xml:space="preserve">Montant HT</t>
  </si>
  <si>
    <t xml:space="preserve">Montant TVA</t>
  </si>
  <si>
    <t xml:space="preserve">Montant TTC</t>
  </si>
  <si>
    <t xml:space="preserve">Totaux</t>
  </si>
  <si>
    <t xml:space="preserve">n° colonne</t>
  </si>
  <si>
    <t xml:space="preserve">n° ligne</t>
  </si>
  <si>
    <t xml:space="preserve">Cycle</t>
  </si>
  <si>
    <t xml:space="preserve">Frais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</si>
</sst>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dd, d\ mmmm\ yyyy"/>
    <numFmt numFmtId="166" formatCode="General"/>
    <numFmt numFmtId="167" formatCode="0.00\ %"/>
    <numFmt numFmtId="168" formatCode="#,##0.00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7E0021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FAFAFA"/>
      <name val="Arial"/>
      <family val="2"/>
    </font>
    <font>
      <b val="true"/>
      <sz val="10"/>
      <color rgb="FF880E4F"/>
      <name val="Arial"/>
      <family val="2"/>
    </font>
    <font>
      <i val="true"/>
      <sz val="10"/>
      <name val="Arial"/>
      <family val="2"/>
    </font>
    <font>
      <b val="true"/>
      <i val="true"/>
      <sz val="10"/>
      <color rgb="FFC9211E"/>
      <name val="Arial"/>
      <family val="2"/>
    </font>
    <font>
      <b val="true"/>
      <i val="true"/>
      <sz val="10"/>
      <color rgb="FF311B92"/>
      <name val="Arial"/>
      <family val="2"/>
    </font>
    <font>
      <b val="true"/>
      <i val="true"/>
      <sz val="10"/>
      <name val="Arial"/>
      <family val="2"/>
    </font>
    <font>
      <b val="true"/>
      <sz val="10"/>
      <color rgb="FFC9211E"/>
      <name val="Arial"/>
      <family val="2"/>
    </font>
    <font>
      <b val="true"/>
      <sz val="10"/>
      <color rgb="FF311B92"/>
      <name val="Arial"/>
      <family val="2"/>
    </font>
    <font>
      <sz val="10"/>
      <color rgb="FFC9211E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EE7E5"/>
        <bgColor rgb="FFEEEEEE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BDEFB"/>
      </patternFill>
    </fill>
    <fill>
      <patternFill patternType="solid">
        <fgColor rgb="FF536DFE"/>
        <bgColor rgb="FF666699"/>
      </patternFill>
    </fill>
    <fill>
      <patternFill patternType="solid">
        <fgColor rgb="FFFFF176"/>
        <bgColor rgb="FFFBE9E7"/>
      </patternFill>
    </fill>
    <fill>
      <patternFill patternType="solid">
        <fgColor rgb="FFCE93D8"/>
        <bgColor rgb="FFBF819E"/>
      </patternFill>
    </fill>
    <fill>
      <patternFill patternType="solid">
        <fgColor rgb="FFE1F5FE"/>
        <bgColor rgb="FFEEEEEE"/>
      </patternFill>
    </fill>
    <fill>
      <patternFill patternType="solid">
        <fgColor rgb="FFFBE9E7"/>
        <bgColor rgb="FFEEEEEE"/>
      </patternFill>
    </fill>
    <fill>
      <patternFill patternType="solid">
        <fgColor rgb="FFEEEEEE"/>
        <bgColor rgb="FFFBE9E7"/>
      </patternFill>
    </fill>
    <fill>
      <patternFill patternType="solid">
        <fgColor rgb="FFBBDEFB"/>
        <bgColor rgb="FFDEE7E5"/>
      </patternFill>
    </fill>
    <fill>
      <patternFill patternType="solid">
        <fgColor rgb="FFFBC02D"/>
        <bgColor rgb="FFFF9900"/>
      </patternFill>
    </fill>
    <fill>
      <patternFill patternType="solid">
        <fgColor rgb="FF41190D"/>
        <bgColor rgb="FF333333"/>
      </patternFill>
    </fill>
    <fill>
      <patternFill patternType="solid">
        <fgColor rgb="FFBF819E"/>
        <bgColor rgb="FFCE93D8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14" borderId="1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in de la table dynamique" xfId="20"/>
    <cellStyle name="Valeur de la table dynamique" xfId="21"/>
    <cellStyle name="Champ de la table dynamique" xfId="22"/>
    <cellStyle name="Catégorie de la table dynamique" xfId="23"/>
    <cellStyle name="Titre de la table dynamique" xfId="24"/>
    <cellStyle name="Résultat de la table dynamique" xfId="25"/>
  </cellStyles>
  <colors>
    <indexedColors>
      <rgbColor rgb="FF000000"/>
      <rgbColor rgb="FFFAFAFA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80E4F"/>
      <rgbColor rgb="FF008080"/>
      <rgbColor rgb="FFC0C0C0"/>
      <rgbColor rgb="FF808080"/>
      <rgbColor rgb="FF9999FF"/>
      <rgbColor rgb="FF993366"/>
      <rgbColor rgb="FFFBE9E7"/>
      <rgbColor rgb="FFE1F5FE"/>
      <rgbColor rgb="FF660066"/>
      <rgbColor rgb="FFFF8080"/>
      <rgbColor rgb="FF0066CC"/>
      <rgbColor rgb="FFBBDE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DEE7E5"/>
      <rgbColor rgb="FFFFF176"/>
      <rgbColor rgb="FF99CCFF"/>
      <rgbColor rgb="FFFF99CC"/>
      <rgbColor rgb="FFCE93D8"/>
      <rgbColor rgb="FFF8BBD0"/>
      <rgbColor rgb="FF536DFE"/>
      <rgbColor rgb="FF33CCCC"/>
      <rgbColor rgb="FF99CC00"/>
      <rgbColor rgb="FFFBC02D"/>
      <rgbColor rgb="FFFF9900"/>
      <rgbColor rgb="FFFF6600"/>
      <rgbColor rgb="FF666699"/>
      <rgbColor rgb="FFBF819E"/>
      <rgbColor rgb="FF003366"/>
      <rgbColor rgb="FF339966"/>
      <rgbColor rgb="FF003300"/>
      <rgbColor rgb="FF41190D"/>
      <rgbColor rgb="FFC9211E"/>
      <rgbColor rgb="FF993366"/>
      <rgbColor rgb="FF311B9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liste_clients" displayName="liste_clients" ref="A4:A23" headerRowCount="1" totalsRowCount="0" totalsRowShown="0">
  <tableColumns count="1">
    <tableColumn id="1" name="R18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176"/>
    <pageSetUpPr fitToPage="false"/>
  </sheetPr>
  <dimension ref="A1:L8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F9" activeCellId="0" sqref="F9"/>
    </sheetView>
  </sheetViews>
  <sheetFormatPr defaultColWidth="11.53515625" defaultRowHeight="12.8" zeroHeight="false" outlineLevelRow="0" outlineLevelCol="0"/>
  <cols>
    <col collapsed="false" customWidth="true" hidden="false" outlineLevel="0" max="5" min="5" style="0" width="19.73"/>
    <col collapsed="false" customWidth="true" hidden="false" outlineLevel="0" max="10" min="10" style="0" width="12.71"/>
    <col collapsed="false" customWidth="true" hidden="false" outlineLevel="0" max="12" min="12" style="0" width="13.15"/>
  </cols>
  <sheetData>
    <row r="1" customFormat="false" ht="14.6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4.65" hidden="false" customHeight="false" outlineLevel="0" collapsed="false">
      <c r="A2" s="2" t="n">
        <v>1</v>
      </c>
      <c r="B2" s="2" t="n">
        <v>2</v>
      </c>
      <c r="C2" s="2" t="n">
        <v>3</v>
      </c>
      <c r="D2" s="2" t="n">
        <v>4</v>
      </c>
      <c r="E2" s="2" t="n">
        <v>5</v>
      </c>
      <c r="F2" s="2" t="n">
        <v>6</v>
      </c>
      <c r="G2" s="2" t="n">
        <v>7</v>
      </c>
      <c r="H2" s="2" t="n">
        <v>8</v>
      </c>
      <c r="I2" s="2" t="n">
        <v>9</v>
      </c>
      <c r="J2" s="2" t="n">
        <v>10</v>
      </c>
      <c r="K2" s="2" t="n">
        <v>11</v>
      </c>
      <c r="L2" s="2" t="n">
        <v>12</v>
      </c>
    </row>
    <row r="3" customFormat="false" ht="14.6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customFormat="false" ht="14.65" hidden="false" customHeight="false" outlineLevel="0" collapsed="false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n">
        <v>33130</v>
      </c>
      <c r="G4" s="4" t="s">
        <v>18</v>
      </c>
      <c r="H4" s="4" t="n">
        <v>85</v>
      </c>
      <c r="I4" s="4" t="s">
        <v>19</v>
      </c>
      <c r="J4" s="4" t="s">
        <v>20</v>
      </c>
      <c r="K4" s="4" t="n">
        <v>150</v>
      </c>
      <c r="L4" s="4" t="n">
        <v>2011</v>
      </c>
    </row>
    <row r="5" customFormat="false" ht="14.65" hidden="false" customHeight="false" outlineLevel="0" collapsed="false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n">
        <v>33100</v>
      </c>
      <c r="G5" s="4" t="s">
        <v>26</v>
      </c>
      <c r="H5" s="4" t="n">
        <v>56</v>
      </c>
      <c r="I5" s="4" t="s">
        <v>19</v>
      </c>
      <c r="J5" s="4" t="s">
        <v>20</v>
      </c>
      <c r="K5" s="4" t="n">
        <v>165</v>
      </c>
      <c r="L5" s="4" t="n">
        <v>2019</v>
      </c>
    </row>
    <row r="6" customFormat="false" ht="14.65" hidden="false" customHeight="false" outlineLevel="0" collapsed="false">
      <c r="A6" s="4" t="s">
        <v>27</v>
      </c>
      <c r="B6" s="4" t="s">
        <v>22</v>
      </c>
      <c r="C6" s="4" t="s">
        <v>28</v>
      </c>
      <c r="D6" s="4" t="s">
        <v>29</v>
      </c>
      <c r="E6" s="4" t="s">
        <v>30</v>
      </c>
      <c r="F6" s="4" t="n">
        <v>13000</v>
      </c>
      <c r="G6" s="4" t="s">
        <v>31</v>
      </c>
      <c r="H6" s="4" t="n">
        <v>62</v>
      </c>
      <c r="I6" s="4" t="s">
        <v>19</v>
      </c>
      <c r="J6" s="4" t="s">
        <v>32</v>
      </c>
      <c r="K6" s="4" t="n">
        <v>145</v>
      </c>
      <c r="L6" s="4" t="n">
        <v>2019</v>
      </c>
    </row>
    <row r="7" customFormat="false" ht="14.65" hidden="false" customHeight="false" outlineLevel="0" collapsed="false">
      <c r="A7" s="4" t="s">
        <v>33</v>
      </c>
      <c r="B7" s="4" t="s">
        <v>14</v>
      </c>
      <c r="C7" s="4" t="s">
        <v>34</v>
      </c>
      <c r="D7" s="4" t="s">
        <v>35</v>
      </c>
      <c r="E7" s="4" t="s">
        <v>36</v>
      </c>
      <c r="F7" s="4" t="n">
        <v>13000</v>
      </c>
      <c r="G7" s="4" t="s">
        <v>31</v>
      </c>
      <c r="H7" s="4" t="n">
        <v>46</v>
      </c>
      <c r="I7" s="4" t="s">
        <v>19</v>
      </c>
      <c r="J7" s="4" t="s">
        <v>32</v>
      </c>
      <c r="K7" s="4" t="n">
        <v>195</v>
      </c>
      <c r="L7" s="4" t="n">
        <v>2018</v>
      </c>
    </row>
    <row r="8" customFormat="false" ht="14.65" hidden="false" customHeight="false" outlineLevel="0" collapsed="false">
      <c r="A8" s="4" t="s">
        <v>37</v>
      </c>
      <c r="B8" s="4" t="s">
        <v>14</v>
      </c>
      <c r="C8" s="4" t="s">
        <v>38</v>
      </c>
      <c r="D8" s="4" t="s">
        <v>39</v>
      </c>
      <c r="E8" s="4" t="s">
        <v>40</v>
      </c>
      <c r="F8" s="4" t="n">
        <v>30000</v>
      </c>
      <c r="G8" s="4" t="s">
        <v>41</v>
      </c>
      <c r="H8" s="4" t="n">
        <v>25</v>
      </c>
      <c r="I8" s="4" t="s">
        <v>19</v>
      </c>
      <c r="J8" s="4" t="s">
        <v>32</v>
      </c>
      <c r="K8" s="4" t="n">
        <v>150</v>
      </c>
      <c r="L8" s="4" t="n">
        <v>2009</v>
      </c>
    </row>
    <row r="9" customFormat="false" ht="14.65" hidden="false" customHeight="false" outlineLevel="0" collapsed="false">
      <c r="A9" s="4" t="s">
        <v>42</v>
      </c>
      <c r="B9" s="4" t="s">
        <v>22</v>
      </c>
      <c r="C9" s="4" t="s">
        <v>43</v>
      </c>
      <c r="D9" s="4" t="s">
        <v>44</v>
      </c>
      <c r="E9" s="4" t="s">
        <v>45</v>
      </c>
      <c r="F9" s="4" t="n">
        <v>75000</v>
      </c>
      <c r="G9" s="4" t="s">
        <v>46</v>
      </c>
      <c r="H9" s="4" t="n">
        <v>66</v>
      </c>
      <c r="I9" s="4" t="s">
        <v>19</v>
      </c>
      <c r="J9" s="4" t="s">
        <v>32</v>
      </c>
      <c r="K9" s="4" t="n">
        <v>150</v>
      </c>
      <c r="L9" s="4" t="n">
        <v>2015</v>
      </c>
    </row>
    <row r="10" customFormat="false" ht="14.65" hidden="false" customHeight="false" outlineLevel="0" collapsed="false">
      <c r="A10" s="4" t="s">
        <v>47</v>
      </c>
      <c r="B10" s="4" t="s">
        <v>22</v>
      </c>
      <c r="C10" s="4" t="s">
        <v>48</v>
      </c>
      <c r="D10" s="4" t="s">
        <v>49</v>
      </c>
      <c r="E10" s="4" t="s">
        <v>50</v>
      </c>
      <c r="F10" s="4" t="n">
        <v>17000</v>
      </c>
      <c r="G10" s="4" t="s">
        <v>51</v>
      </c>
      <c r="H10" s="4" t="n">
        <v>72</v>
      </c>
      <c r="I10" s="4" t="s">
        <v>19</v>
      </c>
      <c r="J10" s="4" t="s">
        <v>20</v>
      </c>
      <c r="K10" s="4" t="n">
        <v>185</v>
      </c>
      <c r="L10" s="4" t="n">
        <v>2020</v>
      </c>
    </row>
    <row r="11" customFormat="false" ht="14.65" hidden="false" customHeight="false" outlineLevel="0" collapsed="false">
      <c r="A11" s="4" t="s">
        <v>52</v>
      </c>
      <c r="B11" s="4" t="s">
        <v>22</v>
      </c>
      <c r="C11" s="4" t="s">
        <v>53</v>
      </c>
      <c r="D11" s="4" t="s">
        <v>54</v>
      </c>
      <c r="E11" s="4" t="s">
        <v>55</v>
      </c>
      <c r="F11" s="4" t="n">
        <v>37000</v>
      </c>
      <c r="G11" s="4" t="s">
        <v>56</v>
      </c>
      <c r="H11" s="4" t="n">
        <v>32</v>
      </c>
      <c r="I11" s="4" t="s">
        <v>19</v>
      </c>
      <c r="J11" s="4" t="s">
        <v>20</v>
      </c>
      <c r="K11" s="4" t="n">
        <v>175</v>
      </c>
      <c r="L11" s="4" t="n">
        <v>2017</v>
      </c>
    </row>
    <row r="12" customFormat="false" ht="14.65" hidden="false" customHeight="false" outlineLevel="0" collapsed="false">
      <c r="A12" s="4" t="s">
        <v>57</v>
      </c>
      <c r="B12" s="4" t="s">
        <v>14</v>
      </c>
      <c r="C12" s="4" t="s">
        <v>58</v>
      </c>
      <c r="D12" s="4" t="s">
        <v>59</v>
      </c>
      <c r="E12" s="4" t="s">
        <v>60</v>
      </c>
      <c r="F12" s="4" t="n">
        <v>13000</v>
      </c>
      <c r="G12" s="4" t="s">
        <v>61</v>
      </c>
      <c r="H12" s="4" t="n">
        <v>42</v>
      </c>
      <c r="I12" s="4" t="s">
        <v>62</v>
      </c>
      <c r="J12" s="4" t="s">
        <v>20</v>
      </c>
      <c r="K12" s="4" t="n">
        <v>160</v>
      </c>
      <c r="L12" s="4" t="n">
        <v>2013</v>
      </c>
    </row>
    <row r="13" customFormat="false" ht="14.65" hidden="false" customHeight="false" outlineLevel="0" collapsed="false">
      <c r="A13" s="4" t="s">
        <v>63</v>
      </c>
      <c r="B13" s="4" t="s">
        <v>22</v>
      </c>
      <c r="C13" s="4" t="s">
        <v>64</v>
      </c>
      <c r="D13" s="4" t="s">
        <v>65</v>
      </c>
      <c r="E13" s="4" t="s">
        <v>66</v>
      </c>
      <c r="F13" s="4" t="n">
        <v>33000</v>
      </c>
      <c r="G13" s="4" t="s">
        <v>26</v>
      </c>
      <c r="H13" s="4" t="n">
        <v>38</v>
      </c>
      <c r="I13" s="4" t="s">
        <v>62</v>
      </c>
      <c r="J13" s="4" t="s">
        <v>20</v>
      </c>
      <c r="K13" s="4" t="n">
        <v>175</v>
      </c>
      <c r="L13" s="4" t="n">
        <v>2013</v>
      </c>
    </row>
    <row r="14" customFormat="false" ht="14.65" hidden="false" customHeight="false" outlineLevel="0" collapsed="false">
      <c r="A14" s="4" t="s">
        <v>67</v>
      </c>
      <c r="B14" s="4" t="s">
        <v>22</v>
      </c>
      <c r="C14" s="4" t="s">
        <v>68</v>
      </c>
      <c r="D14" s="4" t="s">
        <v>54</v>
      </c>
      <c r="E14" s="4" t="s">
        <v>69</v>
      </c>
      <c r="F14" s="4" t="n">
        <v>33000</v>
      </c>
      <c r="G14" s="4" t="s">
        <v>26</v>
      </c>
      <c r="H14" s="4" t="n">
        <v>34</v>
      </c>
      <c r="I14" s="4" t="s">
        <v>62</v>
      </c>
      <c r="J14" s="4" t="s">
        <v>20</v>
      </c>
      <c r="K14" s="4" t="n">
        <v>105</v>
      </c>
      <c r="L14" s="4" t="n">
        <v>2008</v>
      </c>
    </row>
    <row r="15" customFormat="false" ht="14.65" hidden="false" customHeight="false" outlineLevel="0" collapsed="false">
      <c r="A15" s="4" t="s">
        <v>70</v>
      </c>
      <c r="B15" s="4" t="s">
        <v>14</v>
      </c>
      <c r="C15" s="4" t="s">
        <v>71</v>
      </c>
      <c r="D15" s="4" t="s">
        <v>72</v>
      </c>
      <c r="E15" s="4" t="s">
        <v>73</v>
      </c>
      <c r="F15" s="4" t="n">
        <v>33800</v>
      </c>
      <c r="G15" s="4" t="s">
        <v>26</v>
      </c>
      <c r="H15" s="4" t="n">
        <v>31</v>
      </c>
      <c r="I15" s="4" t="s">
        <v>62</v>
      </c>
      <c r="J15" s="4" t="s">
        <v>32</v>
      </c>
      <c r="K15" s="4" t="n">
        <v>190</v>
      </c>
      <c r="L15" s="4" t="n">
        <v>2015</v>
      </c>
    </row>
    <row r="16" customFormat="false" ht="14.65" hidden="false" customHeight="false" outlineLevel="0" collapsed="false">
      <c r="A16" s="4" t="s">
        <v>74</v>
      </c>
      <c r="B16" s="4" t="s">
        <v>14</v>
      </c>
      <c r="C16" s="4" t="s">
        <v>75</v>
      </c>
      <c r="D16" s="4" t="s">
        <v>76</v>
      </c>
      <c r="E16" s="4" t="s">
        <v>77</v>
      </c>
      <c r="F16" s="4" t="n">
        <v>33000</v>
      </c>
      <c r="G16" s="4" t="s">
        <v>26</v>
      </c>
      <c r="H16" s="4" t="n">
        <v>29</v>
      </c>
      <c r="I16" s="4" t="s">
        <v>62</v>
      </c>
      <c r="J16" s="4" t="s">
        <v>20</v>
      </c>
      <c r="K16" s="4" t="n">
        <v>110</v>
      </c>
      <c r="L16" s="4" t="n">
        <v>2010</v>
      </c>
    </row>
    <row r="17" customFormat="false" ht="14.65" hidden="false" customHeight="false" outlineLevel="0" collapsed="false">
      <c r="A17" s="4" t="s">
        <v>78</v>
      </c>
      <c r="B17" s="4" t="s">
        <v>22</v>
      </c>
      <c r="C17" s="4" t="s">
        <v>79</v>
      </c>
      <c r="D17" s="4" t="s">
        <v>80</v>
      </c>
      <c r="E17" s="4" t="s">
        <v>81</v>
      </c>
      <c r="F17" s="4" t="n">
        <v>33170</v>
      </c>
      <c r="G17" s="4" t="s">
        <v>82</v>
      </c>
      <c r="H17" s="4" t="n">
        <v>37</v>
      </c>
      <c r="I17" s="4" t="s">
        <v>62</v>
      </c>
      <c r="J17" s="4" t="s">
        <v>32</v>
      </c>
      <c r="K17" s="4" t="n">
        <v>190</v>
      </c>
      <c r="L17" s="4" t="n">
        <v>2012</v>
      </c>
    </row>
    <row r="18" customFormat="false" ht="14.65" hidden="false" customHeight="false" outlineLevel="0" collapsed="false">
      <c r="A18" s="4" t="s">
        <v>83</v>
      </c>
      <c r="B18" s="4" t="s">
        <v>22</v>
      </c>
      <c r="C18" s="4" t="s">
        <v>84</v>
      </c>
      <c r="D18" s="4" t="s">
        <v>85</v>
      </c>
      <c r="E18" s="4" t="s">
        <v>86</v>
      </c>
      <c r="F18" s="4" t="n">
        <v>13000</v>
      </c>
      <c r="G18" s="4" t="s">
        <v>31</v>
      </c>
      <c r="H18" s="4" t="n">
        <v>78</v>
      </c>
      <c r="I18" s="4" t="s">
        <v>62</v>
      </c>
      <c r="J18" s="4" t="s">
        <v>20</v>
      </c>
      <c r="K18" s="4" t="n">
        <v>185</v>
      </c>
      <c r="L18" s="4" t="n">
        <v>2013</v>
      </c>
    </row>
    <row r="19" customFormat="false" ht="14.65" hidden="false" customHeight="false" outlineLevel="0" collapsed="false">
      <c r="A19" s="4" t="s">
        <v>87</v>
      </c>
      <c r="B19" s="4" t="s">
        <v>14</v>
      </c>
      <c r="C19" s="4" t="s">
        <v>88</v>
      </c>
      <c r="D19" s="4" t="s">
        <v>89</v>
      </c>
      <c r="E19" s="4" t="s">
        <v>90</v>
      </c>
      <c r="F19" s="4" t="n">
        <v>13000</v>
      </c>
      <c r="G19" s="4" t="s">
        <v>31</v>
      </c>
      <c r="H19" s="4" t="n">
        <v>51</v>
      </c>
      <c r="I19" s="4" t="s">
        <v>62</v>
      </c>
      <c r="J19" s="4" t="s">
        <v>20</v>
      </c>
      <c r="K19" s="4" t="n">
        <v>105</v>
      </c>
      <c r="L19" s="4" t="n">
        <v>2010</v>
      </c>
    </row>
    <row r="20" customFormat="false" ht="14.65" hidden="false" customHeight="false" outlineLevel="0" collapsed="false">
      <c r="A20" s="4" t="s">
        <v>91</v>
      </c>
      <c r="B20" s="4" t="s">
        <v>14</v>
      </c>
      <c r="C20" s="4" t="s">
        <v>92</v>
      </c>
      <c r="D20" s="4" t="s">
        <v>93</v>
      </c>
      <c r="E20" s="4" t="s">
        <v>94</v>
      </c>
      <c r="F20" s="4" t="n">
        <v>75000</v>
      </c>
      <c r="G20" s="4" t="s">
        <v>46</v>
      </c>
      <c r="H20" s="4" t="n">
        <v>56</v>
      </c>
      <c r="I20" s="4" t="s">
        <v>62</v>
      </c>
      <c r="J20" s="4" t="s">
        <v>20</v>
      </c>
      <c r="K20" s="4" t="n">
        <v>120</v>
      </c>
      <c r="L20" s="4" t="n">
        <v>2019</v>
      </c>
    </row>
    <row r="21" customFormat="false" ht="14.65" hidden="false" customHeight="false" outlineLevel="0" collapsed="false">
      <c r="A21" s="4" t="s">
        <v>95</v>
      </c>
      <c r="B21" s="4" t="s">
        <v>22</v>
      </c>
      <c r="C21" s="4" t="s">
        <v>96</v>
      </c>
      <c r="D21" s="4" t="s">
        <v>97</v>
      </c>
      <c r="E21" s="4" t="s">
        <v>98</v>
      </c>
      <c r="F21" s="4" t="n">
        <v>75000</v>
      </c>
      <c r="G21" s="4" t="s">
        <v>46</v>
      </c>
      <c r="H21" s="4" t="n">
        <v>40</v>
      </c>
      <c r="I21" s="4" t="s">
        <v>62</v>
      </c>
      <c r="J21" s="4" t="s">
        <v>20</v>
      </c>
      <c r="K21" s="4" t="n">
        <v>125</v>
      </c>
      <c r="L21" s="4" t="n">
        <v>2017</v>
      </c>
    </row>
    <row r="22" customFormat="false" ht="14.65" hidden="false" customHeight="false" outlineLevel="0" collapsed="false">
      <c r="A22" s="4" t="s">
        <v>99</v>
      </c>
      <c r="B22" s="4" t="s">
        <v>22</v>
      </c>
      <c r="C22" s="4" t="s">
        <v>100</v>
      </c>
      <c r="D22" s="4" t="s">
        <v>101</v>
      </c>
      <c r="E22" s="4" t="s">
        <v>102</v>
      </c>
      <c r="F22" s="4" t="n">
        <v>33600</v>
      </c>
      <c r="G22" s="4" t="s">
        <v>103</v>
      </c>
      <c r="H22" s="4" t="n">
        <v>44</v>
      </c>
      <c r="I22" s="4" t="s">
        <v>62</v>
      </c>
      <c r="J22" s="4" t="s">
        <v>32</v>
      </c>
      <c r="K22" s="4" t="n">
        <v>140</v>
      </c>
      <c r="L22" s="4" t="n">
        <v>2019</v>
      </c>
    </row>
    <row r="23" customFormat="false" ht="14.65" hidden="false" customHeight="false" outlineLevel="0" collapsed="false">
      <c r="A23" s="4" t="s">
        <v>104</v>
      </c>
      <c r="B23" s="4" t="s">
        <v>14</v>
      </c>
      <c r="C23" s="4" t="s">
        <v>105</v>
      </c>
      <c r="D23" s="4" t="s">
        <v>106</v>
      </c>
      <c r="E23" s="4" t="s">
        <v>107</v>
      </c>
      <c r="F23" s="4" t="n">
        <v>33400</v>
      </c>
      <c r="G23" s="4" t="s">
        <v>108</v>
      </c>
      <c r="H23" s="4" t="n">
        <v>74</v>
      </c>
      <c r="I23" s="4" t="s">
        <v>62</v>
      </c>
      <c r="J23" s="4" t="s">
        <v>20</v>
      </c>
      <c r="K23" s="4" t="n">
        <v>85</v>
      </c>
      <c r="L23" s="4" t="n">
        <v>2011</v>
      </c>
    </row>
    <row r="24" customFormat="false" ht="14.65" hidden="false" customHeight="false" outlineLevel="0" collapsed="false"/>
    <row r="25" customFormat="false" ht="14.65" hidden="false" customHeight="false" outlineLevel="0" collapsed="false"/>
    <row r="26" customFormat="false" ht="14.65" hidden="false" customHeight="false" outlineLevel="0" collapsed="false"/>
    <row r="27" customFormat="false" ht="14.65" hidden="false" customHeight="false" outlineLevel="0" collapsed="false"/>
    <row r="28" customFormat="false" ht="14.65" hidden="false" customHeight="false" outlineLevel="0" collapsed="false"/>
    <row r="29" customFormat="false" ht="14.65" hidden="false" customHeight="false" outlineLevel="0" collapsed="false"/>
    <row r="30" customFormat="false" ht="14.65" hidden="false" customHeight="false" outlineLevel="0" collapsed="false"/>
    <row r="31" customFormat="false" ht="14.65" hidden="false" customHeight="false" outlineLevel="0" collapsed="false"/>
    <row r="32" customFormat="false" ht="14.65" hidden="false" customHeight="false" outlineLevel="0" collapsed="false"/>
    <row r="33" customFormat="false" ht="14.65" hidden="false" customHeight="false" outlineLevel="0" collapsed="false"/>
    <row r="34" customFormat="false" ht="14.65" hidden="false" customHeight="false" outlineLevel="0" collapsed="false"/>
    <row r="35" customFormat="false" ht="14.65" hidden="false" customHeight="false" outlineLevel="0" collapsed="false"/>
    <row r="36" customFormat="false" ht="14.65" hidden="false" customHeight="false" outlineLevel="0" collapsed="false"/>
    <row r="37" customFormat="false" ht="14.65" hidden="false" customHeight="false" outlineLevel="0" collapsed="false"/>
    <row r="38" customFormat="false" ht="14.65" hidden="false" customHeight="false" outlineLevel="0" collapsed="false"/>
    <row r="39" customFormat="false" ht="14.65" hidden="false" customHeight="false" outlineLevel="0" collapsed="false"/>
    <row r="40" customFormat="false" ht="14.65" hidden="false" customHeight="false" outlineLevel="0" collapsed="false"/>
    <row r="41" customFormat="false" ht="14.65" hidden="false" customHeight="false" outlineLevel="0" collapsed="false"/>
    <row r="42" customFormat="false" ht="14.65" hidden="false" customHeight="false" outlineLevel="0" collapsed="false"/>
    <row r="43" customFormat="false" ht="14.65" hidden="false" customHeight="false" outlineLevel="0" collapsed="false"/>
    <row r="44" customFormat="false" ht="14.65" hidden="false" customHeight="false" outlineLevel="0" collapsed="false"/>
    <row r="45" customFormat="false" ht="14.65" hidden="false" customHeight="false" outlineLevel="0" collapsed="false"/>
    <row r="46" customFormat="false" ht="14.65" hidden="false" customHeight="false" outlineLevel="0" collapsed="false"/>
    <row r="47" customFormat="false" ht="14.65" hidden="false" customHeight="false" outlineLevel="0" collapsed="false"/>
    <row r="48" customFormat="false" ht="14.65" hidden="false" customHeight="false" outlineLevel="0" collapsed="false"/>
    <row r="49" customFormat="false" ht="14.65" hidden="false" customHeight="false" outlineLevel="0" collapsed="false">
      <c r="A49" s="3" t="s">
        <v>1</v>
      </c>
      <c r="B49" s="3" t="s">
        <v>2</v>
      </c>
      <c r="C49" s="3" t="s">
        <v>3</v>
      </c>
      <c r="D49" s="3" t="s">
        <v>4</v>
      </c>
      <c r="E49" s="3" t="s">
        <v>5</v>
      </c>
      <c r="F49" s="3" t="s">
        <v>6</v>
      </c>
      <c r="G49" s="3" t="s">
        <v>7</v>
      </c>
      <c r="H49" s="3" t="s">
        <v>8</v>
      </c>
      <c r="I49" s="3" t="s">
        <v>9</v>
      </c>
      <c r="J49" s="3" t="s">
        <v>10</v>
      </c>
      <c r="K49" s="3" t="s">
        <v>11</v>
      </c>
      <c r="L49" s="3" t="s">
        <v>12</v>
      </c>
    </row>
    <row r="50" customFormat="false" ht="14.65" hidden="false" customHeight="false" outlineLevel="0" collapsed="false">
      <c r="G50" s="4" t="s">
        <v>26</v>
      </c>
      <c r="I50" s="4" t="s">
        <v>62</v>
      </c>
      <c r="J50" s="4" t="s">
        <v>20</v>
      </c>
    </row>
    <row r="51" customFormat="false" ht="14.65" hidden="false" customHeight="false" outlineLevel="0" collapsed="false"/>
    <row r="52" customFormat="false" ht="14.65" hidden="false" customHeight="false" outlineLevel="0" collapsed="false"/>
    <row r="53" customFormat="false" ht="14.65" hidden="false" customHeight="false" outlineLevel="0" collapsed="false">
      <c r="A53" s="3" t="s">
        <v>1</v>
      </c>
      <c r="B53" s="3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3" t="s">
        <v>8</v>
      </c>
      <c r="I53" s="3" t="s">
        <v>9</v>
      </c>
      <c r="J53" s="3" t="s">
        <v>10</v>
      </c>
      <c r="K53" s="3" t="s">
        <v>11</v>
      </c>
      <c r="L53" s="3" t="s">
        <v>12</v>
      </c>
    </row>
    <row r="54" customFormat="false" ht="14.65" hidden="false" customHeight="false" outlineLevel="0" collapsed="false">
      <c r="A54" s="4" t="s">
        <v>63</v>
      </c>
      <c r="B54" s="4" t="s">
        <v>14</v>
      </c>
      <c r="C54" s="4" t="s">
        <v>64</v>
      </c>
      <c r="D54" s="4" t="s">
        <v>65</v>
      </c>
      <c r="E54" s="4" t="s">
        <v>66</v>
      </c>
      <c r="F54" s="4" t="n">
        <v>33000</v>
      </c>
      <c r="G54" s="4" t="s">
        <v>26</v>
      </c>
      <c r="H54" s="4" t="n">
        <v>38</v>
      </c>
      <c r="I54" s="4" t="s">
        <v>62</v>
      </c>
      <c r="J54" s="4" t="s">
        <v>20</v>
      </c>
      <c r="K54" s="4" t="n">
        <v>175</v>
      </c>
      <c r="L54" s="4" t="n">
        <v>2013</v>
      </c>
    </row>
    <row r="55" customFormat="false" ht="14.65" hidden="false" customHeight="false" outlineLevel="0" collapsed="false">
      <c r="A55" s="4" t="s">
        <v>74</v>
      </c>
      <c r="B55" s="4" t="s">
        <v>22</v>
      </c>
      <c r="C55" s="4" t="s">
        <v>75</v>
      </c>
      <c r="D55" s="4" t="s">
        <v>76</v>
      </c>
      <c r="E55" s="4" t="s">
        <v>109</v>
      </c>
      <c r="F55" s="4" t="n">
        <v>33000</v>
      </c>
      <c r="G55" s="4" t="s">
        <v>26</v>
      </c>
      <c r="H55" s="4" t="n">
        <v>29</v>
      </c>
      <c r="I55" s="4" t="s">
        <v>62</v>
      </c>
      <c r="J55" s="4" t="s">
        <v>20</v>
      </c>
      <c r="K55" s="4" t="n">
        <v>110</v>
      </c>
      <c r="L55" s="4" t="n">
        <v>2010</v>
      </c>
    </row>
    <row r="56" customFormat="false" ht="14.65" hidden="false" customHeight="false" outlineLevel="0" collapsed="false">
      <c r="A56" s="4" t="s">
        <v>67</v>
      </c>
      <c r="B56" s="4" t="s">
        <v>22</v>
      </c>
      <c r="C56" s="4" t="s">
        <v>68</v>
      </c>
      <c r="D56" s="4" t="s">
        <v>54</v>
      </c>
      <c r="E56" s="4" t="s">
        <v>69</v>
      </c>
      <c r="F56" s="4" t="n">
        <v>33000</v>
      </c>
      <c r="G56" s="4" t="s">
        <v>26</v>
      </c>
      <c r="H56" s="4" t="n">
        <v>34</v>
      </c>
      <c r="I56" s="4" t="s">
        <v>62</v>
      </c>
      <c r="J56" s="4" t="s">
        <v>20</v>
      </c>
      <c r="K56" s="4" t="n">
        <v>105</v>
      </c>
      <c r="L56" s="4" t="n">
        <v>2008</v>
      </c>
    </row>
    <row r="59" customFormat="false" ht="14.65" hidden="false" customHeight="false" outlineLevel="0" collapsed="false">
      <c r="A59" s="3" t="s">
        <v>1</v>
      </c>
      <c r="B59" s="3" t="s">
        <v>2</v>
      </c>
      <c r="C59" s="3" t="s">
        <v>3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  <c r="I59" s="3" t="s">
        <v>9</v>
      </c>
      <c r="J59" s="3" t="s">
        <v>10</v>
      </c>
      <c r="K59" s="3" t="s">
        <v>11</v>
      </c>
      <c r="L59" s="3" t="s">
        <v>12</v>
      </c>
    </row>
    <row r="60" customFormat="false" ht="12.8" hidden="false" customHeight="false" outlineLevel="0" collapsed="false">
      <c r="K60" s="0" t="s">
        <v>110</v>
      </c>
      <c r="L60" s="0" t="s">
        <v>111</v>
      </c>
    </row>
    <row r="62" customFormat="false" ht="14.65" hidden="false" customHeight="false" outlineLevel="0" collapsed="false">
      <c r="A62" s="3" t="s">
        <v>1</v>
      </c>
      <c r="B62" s="3" t="s">
        <v>2</v>
      </c>
      <c r="C62" s="3" t="s">
        <v>3</v>
      </c>
      <c r="D62" s="3" t="s">
        <v>4</v>
      </c>
      <c r="E62" s="3" t="s">
        <v>5</v>
      </c>
      <c r="F62" s="3" t="s">
        <v>6</v>
      </c>
      <c r="G62" s="3" t="s">
        <v>7</v>
      </c>
      <c r="H62" s="3" t="s">
        <v>8</v>
      </c>
      <c r="I62" s="3" t="s">
        <v>9</v>
      </c>
      <c r="J62" s="3" t="s">
        <v>10</v>
      </c>
      <c r="K62" s="3" t="s">
        <v>11</v>
      </c>
      <c r="L62" s="3" t="s">
        <v>12</v>
      </c>
    </row>
    <row r="63" customFormat="false" ht="14.65" hidden="false" customHeight="false" outlineLevel="0" collapsed="false">
      <c r="A63" s="4" t="s">
        <v>47</v>
      </c>
      <c r="B63" s="4" t="s">
        <v>14</v>
      </c>
      <c r="C63" s="4" t="s">
        <v>48</v>
      </c>
      <c r="D63" s="4" t="s">
        <v>49</v>
      </c>
      <c r="E63" s="4" t="s">
        <v>50</v>
      </c>
      <c r="F63" s="4" t="n">
        <v>17000</v>
      </c>
      <c r="G63" s="4" t="s">
        <v>51</v>
      </c>
      <c r="H63" s="4" t="n">
        <v>72</v>
      </c>
      <c r="I63" s="4" t="s">
        <v>19</v>
      </c>
      <c r="J63" s="4" t="s">
        <v>20</v>
      </c>
      <c r="K63" s="4" t="n">
        <v>185</v>
      </c>
      <c r="L63" s="4" t="n">
        <v>2020</v>
      </c>
    </row>
    <row r="64" customFormat="false" ht="14.65" hidden="false" customHeight="false" outlineLevel="0" collapsed="false">
      <c r="A64" s="4" t="s">
        <v>21</v>
      </c>
      <c r="B64" s="4" t="s">
        <v>14</v>
      </c>
      <c r="C64" s="4" t="s">
        <v>23</v>
      </c>
      <c r="D64" s="4" t="s">
        <v>24</v>
      </c>
      <c r="E64" s="4" t="s">
        <v>112</v>
      </c>
      <c r="F64" s="4" t="n">
        <v>33100</v>
      </c>
      <c r="G64" s="4" t="s">
        <v>26</v>
      </c>
      <c r="H64" s="4" t="n">
        <v>56</v>
      </c>
      <c r="I64" s="4" t="s">
        <v>19</v>
      </c>
      <c r="J64" s="4" t="s">
        <v>20</v>
      </c>
      <c r="K64" s="4" t="n">
        <v>165</v>
      </c>
      <c r="L64" s="4" t="n">
        <v>2019</v>
      </c>
    </row>
    <row r="67" customFormat="false" ht="14.65" hidden="false" customHeight="false" outlineLevel="0" collapsed="false">
      <c r="A67" s="3" t="s">
        <v>1</v>
      </c>
      <c r="B67" s="3" t="s">
        <v>2</v>
      </c>
      <c r="C67" s="3" t="s">
        <v>3</v>
      </c>
      <c r="D67" s="3" t="s">
        <v>4</v>
      </c>
      <c r="E67" s="3" t="s">
        <v>5</v>
      </c>
      <c r="F67" s="3" t="s">
        <v>6</v>
      </c>
      <c r="G67" s="3" t="s">
        <v>7</v>
      </c>
      <c r="H67" s="3" t="s">
        <v>8</v>
      </c>
      <c r="I67" s="3" t="s">
        <v>9</v>
      </c>
      <c r="J67" s="3" t="s">
        <v>10</v>
      </c>
      <c r="K67" s="3" t="s">
        <v>11</v>
      </c>
      <c r="L67" s="3" t="s">
        <v>12</v>
      </c>
    </row>
    <row r="68" customFormat="false" ht="12.8" hidden="false" customHeight="false" outlineLevel="0" collapsed="false">
      <c r="K68" s="0" t="s">
        <v>110</v>
      </c>
    </row>
    <row r="69" customFormat="false" ht="12.8" hidden="false" customHeight="false" outlineLevel="0" collapsed="false">
      <c r="L69" s="0" t="s">
        <v>111</v>
      </c>
    </row>
    <row r="71" customFormat="false" ht="14.65" hidden="false" customHeight="false" outlineLevel="0" collapsed="false">
      <c r="A71" s="3" t="s">
        <v>1</v>
      </c>
      <c r="B71" s="3" t="s">
        <v>2</v>
      </c>
      <c r="C71" s="3" t="s">
        <v>3</v>
      </c>
      <c r="D71" s="3" t="s">
        <v>4</v>
      </c>
      <c r="E71" s="3" t="s">
        <v>5</v>
      </c>
      <c r="F71" s="3" t="s">
        <v>6</v>
      </c>
      <c r="G71" s="3" t="s">
        <v>7</v>
      </c>
      <c r="H71" s="3" t="s">
        <v>8</v>
      </c>
      <c r="I71" s="3" t="s">
        <v>9</v>
      </c>
      <c r="J71" s="3" t="s">
        <v>10</v>
      </c>
      <c r="K71" s="3" t="s">
        <v>11</v>
      </c>
      <c r="L71" s="3" t="s">
        <v>12</v>
      </c>
    </row>
    <row r="72" customFormat="false" ht="14.65" hidden="false" customHeight="false" outlineLevel="0" collapsed="false">
      <c r="A72" s="4" t="s">
        <v>63</v>
      </c>
      <c r="B72" s="4" t="s">
        <v>14</v>
      </c>
      <c r="C72" s="4" t="s">
        <v>64</v>
      </c>
      <c r="D72" s="4" t="s">
        <v>65</v>
      </c>
      <c r="E72" s="4" t="s">
        <v>66</v>
      </c>
      <c r="F72" s="4" t="n">
        <v>33000</v>
      </c>
      <c r="G72" s="4" t="s">
        <v>26</v>
      </c>
      <c r="H72" s="4" t="n">
        <v>38</v>
      </c>
      <c r="I72" s="4" t="s">
        <v>62</v>
      </c>
      <c r="J72" s="4" t="s">
        <v>20</v>
      </c>
      <c r="K72" s="4" t="n">
        <v>175</v>
      </c>
      <c r="L72" s="4" t="n">
        <v>2013</v>
      </c>
    </row>
    <row r="73" customFormat="false" ht="14.65" hidden="false" customHeight="false" outlineLevel="0" collapsed="false">
      <c r="A73" s="4" t="s">
        <v>47</v>
      </c>
      <c r="B73" s="4" t="s">
        <v>14</v>
      </c>
      <c r="C73" s="4" t="s">
        <v>48</v>
      </c>
      <c r="D73" s="4" t="s">
        <v>49</v>
      </c>
      <c r="E73" s="4" t="s">
        <v>50</v>
      </c>
      <c r="F73" s="4" t="n">
        <v>17000</v>
      </c>
      <c r="G73" s="4" t="s">
        <v>51</v>
      </c>
      <c r="H73" s="4" t="n">
        <v>72</v>
      </c>
      <c r="I73" s="4" t="s">
        <v>19</v>
      </c>
      <c r="J73" s="4" t="s">
        <v>20</v>
      </c>
      <c r="K73" s="4" t="n">
        <v>185</v>
      </c>
      <c r="L73" s="4" t="n">
        <v>2020</v>
      </c>
    </row>
    <row r="74" customFormat="false" ht="14.65" hidden="false" customHeight="false" outlineLevel="0" collapsed="false">
      <c r="A74" s="4" t="s">
        <v>91</v>
      </c>
      <c r="B74" s="4" t="s">
        <v>14</v>
      </c>
      <c r="C74" s="4" t="s">
        <v>92</v>
      </c>
      <c r="D74" s="4" t="s">
        <v>93</v>
      </c>
      <c r="E74" s="4" t="s">
        <v>113</v>
      </c>
      <c r="F74" s="4" t="n">
        <v>75000</v>
      </c>
      <c r="G74" s="4" t="s">
        <v>46</v>
      </c>
      <c r="H74" s="4" t="n">
        <v>56</v>
      </c>
      <c r="I74" s="4" t="s">
        <v>62</v>
      </c>
      <c r="J74" s="4" t="s">
        <v>20</v>
      </c>
      <c r="K74" s="4" t="n">
        <v>120</v>
      </c>
      <c r="L74" s="4" t="n">
        <v>2019</v>
      </c>
    </row>
    <row r="75" customFormat="false" ht="14.65" hidden="false" customHeight="false" outlineLevel="0" collapsed="false">
      <c r="A75" s="4" t="s">
        <v>83</v>
      </c>
      <c r="B75" s="4" t="s">
        <v>14</v>
      </c>
      <c r="C75" s="4" t="s">
        <v>84</v>
      </c>
      <c r="D75" s="4" t="s">
        <v>85</v>
      </c>
      <c r="E75" s="4" t="s">
        <v>86</v>
      </c>
      <c r="F75" s="4" t="n">
        <v>13000</v>
      </c>
      <c r="G75" s="4" t="s">
        <v>31</v>
      </c>
      <c r="H75" s="4" t="n">
        <v>78</v>
      </c>
      <c r="I75" s="4" t="s">
        <v>62</v>
      </c>
      <c r="J75" s="4" t="s">
        <v>20</v>
      </c>
      <c r="K75" s="4" t="n">
        <v>185</v>
      </c>
      <c r="L75" s="4" t="n">
        <v>2013</v>
      </c>
    </row>
    <row r="76" customFormat="false" ht="14.65" hidden="false" customHeight="false" outlineLevel="0" collapsed="false">
      <c r="A76" s="4" t="s">
        <v>33</v>
      </c>
      <c r="B76" s="4" t="s">
        <v>22</v>
      </c>
      <c r="C76" s="4" t="s">
        <v>34</v>
      </c>
      <c r="D76" s="4" t="s">
        <v>35</v>
      </c>
      <c r="E76" s="4" t="s">
        <v>36</v>
      </c>
      <c r="F76" s="4" t="n">
        <v>13000</v>
      </c>
      <c r="G76" s="4" t="s">
        <v>31</v>
      </c>
      <c r="H76" s="4" t="n">
        <v>46</v>
      </c>
      <c r="I76" s="4" t="s">
        <v>19</v>
      </c>
      <c r="J76" s="4" t="s">
        <v>32</v>
      </c>
      <c r="K76" s="4" t="n">
        <v>195</v>
      </c>
      <c r="L76" s="4" t="n">
        <v>2018</v>
      </c>
    </row>
    <row r="77" customFormat="false" ht="14.65" hidden="false" customHeight="false" outlineLevel="0" collapsed="false">
      <c r="A77" s="4" t="s">
        <v>78</v>
      </c>
      <c r="B77" s="4" t="s">
        <v>14</v>
      </c>
      <c r="C77" s="4" t="s">
        <v>79</v>
      </c>
      <c r="D77" s="4" t="s">
        <v>80</v>
      </c>
      <c r="E77" s="4" t="s">
        <v>114</v>
      </c>
      <c r="F77" s="4" t="n">
        <v>33170</v>
      </c>
      <c r="G77" s="4" t="s">
        <v>82</v>
      </c>
      <c r="H77" s="4" t="n">
        <v>37</v>
      </c>
      <c r="I77" s="4" t="s">
        <v>62</v>
      </c>
      <c r="J77" s="4" t="s">
        <v>32</v>
      </c>
      <c r="K77" s="4" t="n">
        <v>190</v>
      </c>
      <c r="L77" s="4" t="n">
        <v>2012</v>
      </c>
    </row>
    <row r="78" customFormat="false" ht="14.65" hidden="false" customHeight="false" outlineLevel="0" collapsed="false">
      <c r="A78" s="4" t="s">
        <v>99</v>
      </c>
      <c r="B78" s="4" t="s">
        <v>14</v>
      </c>
      <c r="C78" s="4" t="s">
        <v>100</v>
      </c>
      <c r="D78" s="4" t="s">
        <v>101</v>
      </c>
      <c r="E78" s="4" t="s">
        <v>102</v>
      </c>
      <c r="F78" s="4" t="n">
        <v>33600</v>
      </c>
      <c r="G78" s="4" t="s">
        <v>103</v>
      </c>
      <c r="H78" s="4" t="n">
        <v>44</v>
      </c>
      <c r="I78" s="4" t="s">
        <v>62</v>
      </c>
      <c r="J78" s="4" t="s">
        <v>32</v>
      </c>
      <c r="K78" s="4" t="n">
        <v>140</v>
      </c>
      <c r="L78" s="4" t="n">
        <v>2019</v>
      </c>
    </row>
    <row r="79" customFormat="false" ht="14.65" hidden="false" customHeight="false" outlineLevel="0" collapsed="false">
      <c r="A79" s="4" t="s">
        <v>57</v>
      </c>
      <c r="B79" s="4" t="s">
        <v>22</v>
      </c>
      <c r="C79" s="4" t="s">
        <v>53</v>
      </c>
      <c r="D79" s="4" t="s">
        <v>54</v>
      </c>
      <c r="E79" s="4" t="s">
        <v>55</v>
      </c>
      <c r="F79" s="4" t="n">
        <v>37000</v>
      </c>
      <c r="G79" s="4" t="s">
        <v>56</v>
      </c>
      <c r="H79" s="4" t="n">
        <v>32</v>
      </c>
      <c r="I79" s="4" t="s">
        <v>19</v>
      </c>
      <c r="J79" s="4" t="s">
        <v>20</v>
      </c>
      <c r="K79" s="4" t="n">
        <v>175</v>
      </c>
      <c r="L79" s="4" t="n">
        <v>2017</v>
      </c>
    </row>
    <row r="80" customFormat="false" ht="14.65" hidden="false" customHeight="false" outlineLevel="0" collapsed="false">
      <c r="A80" s="4" t="s">
        <v>70</v>
      </c>
      <c r="B80" s="4" t="s">
        <v>22</v>
      </c>
      <c r="C80" s="4" t="s">
        <v>71</v>
      </c>
      <c r="D80" s="4" t="s">
        <v>72</v>
      </c>
      <c r="E80" s="4" t="s">
        <v>115</v>
      </c>
      <c r="F80" s="4" t="n">
        <v>33800</v>
      </c>
      <c r="G80" s="4" t="s">
        <v>26</v>
      </c>
      <c r="H80" s="4" t="n">
        <v>31</v>
      </c>
      <c r="I80" s="4" t="s">
        <v>62</v>
      </c>
      <c r="J80" s="4" t="s">
        <v>32</v>
      </c>
      <c r="K80" s="4" t="n">
        <v>190</v>
      </c>
      <c r="L80" s="4" t="n">
        <v>2015</v>
      </c>
    </row>
    <row r="81" customFormat="false" ht="14.65" hidden="false" customHeight="false" outlineLevel="0" collapsed="false">
      <c r="A81" s="4" t="s">
        <v>27</v>
      </c>
      <c r="B81" s="4" t="s">
        <v>14</v>
      </c>
      <c r="C81" s="4" t="s">
        <v>28</v>
      </c>
      <c r="D81" s="4" t="s">
        <v>29</v>
      </c>
      <c r="E81" s="4" t="s">
        <v>116</v>
      </c>
      <c r="F81" s="4" t="n">
        <v>13000</v>
      </c>
      <c r="G81" s="4" t="s">
        <v>31</v>
      </c>
      <c r="H81" s="4" t="n">
        <v>62</v>
      </c>
      <c r="I81" s="4" t="s">
        <v>19</v>
      </c>
      <c r="J81" s="4" t="s">
        <v>32</v>
      </c>
      <c r="K81" s="4" t="n">
        <v>145</v>
      </c>
      <c r="L81" s="4" t="n">
        <v>2019</v>
      </c>
    </row>
    <row r="82" customFormat="false" ht="14.65" hidden="false" customHeight="false" outlineLevel="0" collapsed="false">
      <c r="A82" s="4" t="s">
        <v>21</v>
      </c>
      <c r="B82" s="4" t="s">
        <v>14</v>
      </c>
      <c r="C82" s="4" t="s">
        <v>23</v>
      </c>
      <c r="D82" s="4" t="s">
        <v>24</v>
      </c>
      <c r="E82" s="4" t="s">
        <v>112</v>
      </c>
      <c r="F82" s="4" t="n">
        <v>33100</v>
      </c>
      <c r="G82" s="4" t="s">
        <v>26</v>
      </c>
      <c r="H82" s="4" t="n">
        <v>56</v>
      </c>
      <c r="I82" s="4" t="s">
        <v>19</v>
      </c>
      <c r="J82" s="4" t="s">
        <v>20</v>
      </c>
      <c r="K82" s="4" t="n">
        <v>165</v>
      </c>
      <c r="L82" s="4" t="n">
        <v>2019</v>
      </c>
    </row>
  </sheetData>
  <mergeCells count="1">
    <mergeCell ref="A1:L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BBDEFB"/>
    <pageSetUpPr fitToPage="false"/>
  </sheetPr>
  <dimension ref="A1:G94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E1" activeCellId="0" sqref="E1"/>
    </sheetView>
  </sheetViews>
  <sheetFormatPr defaultColWidth="11.53515625" defaultRowHeight="12.8" zeroHeight="false" outlineLevelRow="0" outlineLevelCol="0"/>
  <cols>
    <col collapsed="false" customWidth="true" hidden="false" outlineLevel="0" max="2" min="1" style="5" width="23.41"/>
    <col collapsed="false" customWidth="true" hidden="false" outlineLevel="0" max="3" min="3" style="5" width="43.39"/>
    <col collapsed="false" customWidth="true" hidden="false" outlineLevel="0" max="5" min="4" style="5" width="17.46"/>
    <col collapsed="false" customWidth="true" hidden="false" outlineLevel="0" max="6" min="6" style="5" width="34.93"/>
    <col collapsed="false" customWidth="false" hidden="false" outlineLevel="0" max="64" min="7" style="5" width="11.52"/>
  </cols>
  <sheetData>
    <row r="1" customFormat="false" ht="12.8" hidden="false" customHeight="false" outlineLevel="0" collapsed="false">
      <c r="A1" s="6" t="s">
        <v>117</v>
      </c>
      <c r="B1" s="6" t="s">
        <v>118</v>
      </c>
      <c r="C1" s="6" t="s">
        <v>119</v>
      </c>
      <c r="D1" s="6" t="s">
        <v>120</v>
      </c>
      <c r="E1" s="6" t="s">
        <v>121</v>
      </c>
      <c r="F1" s="6" t="s">
        <v>122</v>
      </c>
      <c r="G1" s="7" t="s">
        <v>123</v>
      </c>
    </row>
    <row r="2" customFormat="false" ht="12.8" hidden="false" customHeight="false" outlineLevel="0" collapsed="false">
      <c r="A2" s="5" t="s">
        <v>124</v>
      </c>
      <c r="B2" s="8" t="s">
        <v>125</v>
      </c>
      <c r="C2" s="8" t="s">
        <v>126</v>
      </c>
      <c r="D2" s="9" t="n">
        <v>1968</v>
      </c>
      <c r="E2" s="9" t="n">
        <v>288</v>
      </c>
      <c r="F2" s="8" t="s">
        <v>127</v>
      </c>
      <c r="G2" s="10" t="n">
        <v>10.9</v>
      </c>
    </row>
    <row r="3" customFormat="false" ht="12.8" hidden="false" customHeight="false" outlineLevel="0" collapsed="false">
      <c r="A3" s="5" t="s">
        <v>128</v>
      </c>
      <c r="B3" s="8" t="s">
        <v>125</v>
      </c>
      <c r="C3" s="8" t="s">
        <v>129</v>
      </c>
      <c r="D3" s="9" t="n">
        <v>1970</v>
      </c>
      <c r="E3" s="9" t="n">
        <v>240</v>
      </c>
      <c r="F3" s="8" t="s">
        <v>127</v>
      </c>
      <c r="G3" s="10" t="n">
        <v>8.4</v>
      </c>
    </row>
    <row r="4" customFormat="false" ht="12.8" hidden="false" customHeight="false" outlineLevel="0" collapsed="false">
      <c r="A4" s="5" t="s">
        <v>130</v>
      </c>
      <c r="B4" s="8" t="s">
        <v>131</v>
      </c>
      <c r="C4" s="8" t="s">
        <v>132</v>
      </c>
      <c r="D4" s="9" t="n">
        <v>2008</v>
      </c>
      <c r="E4" s="9" t="n">
        <v>304</v>
      </c>
      <c r="F4" s="8" t="s">
        <v>133</v>
      </c>
      <c r="G4" s="10" t="n">
        <v>9.1</v>
      </c>
    </row>
    <row r="5" customFormat="false" ht="12.8" hidden="false" customHeight="false" outlineLevel="0" collapsed="false">
      <c r="A5" s="5" t="s">
        <v>134</v>
      </c>
      <c r="B5" s="8" t="s">
        <v>125</v>
      </c>
      <c r="C5" s="8" t="s">
        <v>135</v>
      </c>
      <c r="D5" s="9" t="n">
        <v>1990</v>
      </c>
      <c r="E5" s="9" t="n">
        <v>192</v>
      </c>
      <c r="F5" s="8" t="s">
        <v>136</v>
      </c>
      <c r="G5" s="10" t="n">
        <v>10.2</v>
      </c>
    </row>
    <row r="6" customFormat="false" ht="12.8" hidden="false" customHeight="false" outlineLevel="0" collapsed="false">
      <c r="A6" s="5" t="s">
        <v>137</v>
      </c>
      <c r="B6" s="8" t="s">
        <v>125</v>
      </c>
      <c r="C6" s="8" t="s">
        <v>138</v>
      </c>
      <c r="D6" s="9" t="n">
        <v>1979</v>
      </c>
      <c r="E6" s="9" t="n">
        <v>307</v>
      </c>
      <c r="F6" s="8" t="s">
        <v>139</v>
      </c>
      <c r="G6" s="10" t="n">
        <v>14.3</v>
      </c>
    </row>
    <row r="7" customFormat="false" ht="12.8" hidden="false" customHeight="false" outlineLevel="0" collapsed="false">
      <c r="A7" s="5" t="s">
        <v>140</v>
      </c>
      <c r="B7" s="8" t="s">
        <v>125</v>
      </c>
      <c r="C7" s="8" t="s">
        <v>141</v>
      </c>
      <c r="D7" s="9" t="n">
        <v>1993</v>
      </c>
      <c r="E7" s="9" t="n">
        <v>263</v>
      </c>
      <c r="F7" s="8" t="s">
        <v>142</v>
      </c>
      <c r="G7" s="10" t="n">
        <v>9.5</v>
      </c>
    </row>
    <row r="8" customFormat="false" ht="12.8" hidden="false" customHeight="false" outlineLevel="0" collapsed="false">
      <c r="A8" s="5" t="s">
        <v>143</v>
      </c>
      <c r="B8" s="8" t="s">
        <v>144</v>
      </c>
      <c r="C8" s="8" t="s">
        <v>145</v>
      </c>
      <c r="D8" s="9" t="n">
        <v>1963</v>
      </c>
      <c r="E8" s="9" t="n">
        <v>242</v>
      </c>
      <c r="F8" s="8" t="s">
        <v>146</v>
      </c>
      <c r="G8" s="10" t="n">
        <v>11.5</v>
      </c>
    </row>
    <row r="9" customFormat="false" ht="12.8" hidden="false" customHeight="false" outlineLevel="0" collapsed="false">
      <c r="A9" s="5" t="s">
        <v>147</v>
      </c>
      <c r="B9" s="8" t="s">
        <v>125</v>
      </c>
      <c r="C9" s="8" t="s">
        <v>148</v>
      </c>
      <c r="D9" s="9" t="n">
        <v>1992</v>
      </c>
      <c r="E9" s="9" t="n">
        <v>280</v>
      </c>
      <c r="F9" s="8" t="s">
        <v>142</v>
      </c>
      <c r="G9" s="10" t="n">
        <v>12.7</v>
      </c>
    </row>
    <row r="10" customFormat="false" ht="12.8" hidden="false" customHeight="false" outlineLevel="0" collapsed="false">
      <c r="A10" s="5" t="s">
        <v>149</v>
      </c>
      <c r="B10" s="8" t="s">
        <v>125</v>
      </c>
      <c r="C10" s="8" t="s">
        <v>150</v>
      </c>
      <c r="D10" s="9" t="n">
        <v>1968</v>
      </c>
      <c r="E10" s="9" t="n">
        <v>197</v>
      </c>
      <c r="F10" s="8" t="s">
        <v>127</v>
      </c>
      <c r="G10" s="10" t="n">
        <v>11.2</v>
      </c>
    </row>
    <row r="11" customFormat="false" ht="12.8" hidden="false" customHeight="false" outlineLevel="0" collapsed="false">
      <c r="A11" s="5" t="s">
        <v>151</v>
      </c>
      <c r="B11" s="8" t="s">
        <v>152</v>
      </c>
      <c r="C11" s="8" t="s">
        <v>153</v>
      </c>
      <c r="D11" s="9" t="n">
        <v>1992</v>
      </c>
      <c r="E11" s="9" t="n">
        <v>212</v>
      </c>
      <c r="F11" s="8" t="s">
        <v>142</v>
      </c>
      <c r="G11" s="10" t="n">
        <v>9.9</v>
      </c>
    </row>
    <row r="12" customFormat="false" ht="12.8" hidden="false" customHeight="false" outlineLevel="0" collapsed="false">
      <c r="A12" s="5" t="s">
        <v>154</v>
      </c>
      <c r="B12" s="8" t="s">
        <v>125</v>
      </c>
      <c r="C12" s="8" t="s">
        <v>155</v>
      </c>
      <c r="D12" s="9" t="n">
        <v>1969</v>
      </c>
      <c r="E12" s="9" t="n">
        <v>197</v>
      </c>
      <c r="F12" s="8" t="s">
        <v>127</v>
      </c>
      <c r="G12" s="10" t="n">
        <v>15.6</v>
      </c>
    </row>
    <row r="13" customFormat="false" ht="12.8" hidden="false" customHeight="false" outlineLevel="0" collapsed="false">
      <c r="A13" s="5" t="s">
        <v>156</v>
      </c>
      <c r="B13" s="8" t="s">
        <v>157</v>
      </c>
      <c r="C13" s="8" t="s">
        <v>158</v>
      </c>
      <c r="D13" s="9" t="n">
        <v>1975</v>
      </c>
      <c r="E13" s="9" t="n">
        <v>218</v>
      </c>
      <c r="F13" s="8" t="s">
        <v>127</v>
      </c>
      <c r="G13" s="10" t="n">
        <v>9.7</v>
      </c>
    </row>
    <row r="14" customFormat="false" ht="12.8" hidden="false" customHeight="false" outlineLevel="0" collapsed="false">
      <c r="A14" s="5" t="s">
        <v>159</v>
      </c>
      <c r="B14" s="8" t="s">
        <v>144</v>
      </c>
      <c r="C14" s="8" t="s">
        <v>160</v>
      </c>
      <c r="D14" s="9" t="n">
        <v>1966</v>
      </c>
      <c r="E14" s="9" t="n">
        <v>184</v>
      </c>
      <c r="F14" s="8" t="s">
        <v>146</v>
      </c>
      <c r="G14" s="10" t="n">
        <v>8.8</v>
      </c>
    </row>
    <row r="15" customFormat="false" ht="12.8" hidden="false" customHeight="false" outlineLevel="0" collapsed="false">
      <c r="A15" s="5" t="s">
        <v>161</v>
      </c>
      <c r="B15" s="8" t="s">
        <v>162</v>
      </c>
      <c r="C15" s="8" t="s">
        <v>163</v>
      </c>
      <c r="D15" s="9" t="n">
        <v>1975</v>
      </c>
      <c r="E15" s="9" t="n">
        <v>185</v>
      </c>
      <c r="F15" s="8" t="s">
        <v>127</v>
      </c>
      <c r="G15" s="10" t="n">
        <v>11.6</v>
      </c>
    </row>
    <row r="16" customFormat="false" ht="12.8" hidden="false" customHeight="false" outlineLevel="0" collapsed="false">
      <c r="A16" s="5" t="s">
        <v>164</v>
      </c>
      <c r="B16" s="8" t="s">
        <v>165</v>
      </c>
      <c r="C16" s="8" t="s">
        <v>166</v>
      </c>
      <c r="D16" s="9" t="n">
        <v>1974</v>
      </c>
      <c r="E16" s="9" t="n">
        <v>244</v>
      </c>
      <c r="F16" s="8" t="s">
        <v>127</v>
      </c>
      <c r="G16" s="10" t="n">
        <v>8.9</v>
      </c>
    </row>
    <row r="17" customFormat="false" ht="12.8" hidden="false" customHeight="false" outlineLevel="0" collapsed="false">
      <c r="A17" s="5" t="s">
        <v>167</v>
      </c>
      <c r="B17" s="8" t="s">
        <v>125</v>
      </c>
      <c r="C17" s="8" t="s">
        <v>168</v>
      </c>
      <c r="D17" s="9" t="n">
        <v>1965</v>
      </c>
      <c r="E17" s="9" t="n">
        <v>213</v>
      </c>
      <c r="F17" s="8" t="s">
        <v>146</v>
      </c>
      <c r="G17" s="10" t="n">
        <v>13.1</v>
      </c>
    </row>
    <row r="18" customFormat="false" ht="12.8" hidden="false" customHeight="false" outlineLevel="0" collapsed="false">
      <c r="A18" s="5" t="s">
        <v>169</v>
      </c>
      <c r="B18" s="8" t="s">
        <v>170</v>
      </c>
      <c r="C18" s="8" t="s">
        <v>171</v>
      </c>
      <c r="D18" s="9" t="n">
        <v>1968</v>
      </c>
      <c r="E18" s="9" t="n">
        <v>183</v>
      </c>
      <c r="F18" s="8" t="s">
        <v>127</v>
      </c>
      <c r="G18" s="10" t="n">
        <v>9.5</v>
      </c>
    </row>
    <row r="19" customFormat="false" ht="12.8" hidden="false" customHeight="false" outlineLevel="0" collapsed="false">
      <c r="A19" s="5" t="s">
        <v>172</v>
      </c>
      <c r="B19" s="8" t="s">
        <v>165</v>
      </c>
      <c r="C19" s="8" t="s">
        <v>173</v>
      </c>
      <c r="D19" s="9" t="n">
        <v>1993</v>
      </c>
      <c r="E19" s="9" t="n">
        <v>325</v>
      </c>
      <c r="F19" s="8" t="s">
        <v>142</v>
      </c>
      <c r="G19" s="10" t="n">
        <v>15.5</v>
      </c>
    </row>
    <row r="20" customFormat="false" ht="12.8" hidden="false" customHeight="false" outlineLevel="0" collapsed="false">
      <c r="A20" s="5" t="s">
        <v>174</v>
      </c>
      <c r="B20" s="8" t="s">
        <v>125</v>
      </c>
      <c r="C20" s="8" t="s">
        <v>175</v>
      </c>
      <c r="D20" s="9" t="n">
        <v>1988</v>
      </c>
      <c r="E20" s="9" t="n">
        <v>234</v>
      </c>
      <c r="F20" s="8" t="s">
        <v>136</v>
      </c>
      <c r="G20" s="10" t="n">
        <v>8.7</v>
      </c>
    </row>
    <row r="21" customFormat="false" ht="12.8" hidden="false" customHeight="false" outlineLevel="0" collapsed="false">
      <c r="A21" s="5" t="s">
        <v>176</v>
      </c>
      <c r="B21" s="8" t="s">
        <v>125</v>
      </c>
      <c r="C21" s="8" t="s">
        <v>177</v>
      </c>
      <c r="D21" s="9" t="n">
        <v>1959</v>
      </c>
      <c r="E21" s="9" t="n">
        <v>288</v>
      </c>
      <c r="F21" s="8" t="s">
        <v>146</v>
      </c>
      <c r="G21" s="10" t="n">
        <v>10.3</v>
      </c>
    </row>
    <row r="22" customFormat="false" ht="12.8" hidden="false" customHeight="false" outlineLevel="0" collapsed="false">
      <c r="A22" s="5" t="s">
        <v>178</v>
      </c>
      <c r="B22" s="8" t="s">
        <v>125</v>
      </c>
      <c r="C22" s="8" t="s">
        <v>179</v>
      </c>
      <c r="D22" s="9" t="n">
        <v>1973</v>
      </c>
      <c r="E22" s="9" t="n">
        <v>206</v>
      </c>
      <c r="F22" s="8" t="s">
        <v>127</v>
      </c>
      <c r="G22" s="10" t="n">
        <v>9.1</v>
      </c>
    </row>
    <row r="23" customFormat="false" ht="12.8" hidden="false" customHeight="false" outlineLevel="0" collapsed="false">
      <c r="A23" s="5" t="s">
        <v>180</v>
      </c>
      <c r="B23" s="8" t="s">
        <v>125</v>
      </c>
      <c r="C23" s="8" t="s">
        <v>181</v>
      </c>
      <c r="D23" s="9" t="n">
        <v>2005</v>
      </c>
      <c r="E23" s="9" t="n">
        <v>224</v>
      </c>
      <c r="F23" s="8" t="s">
        <v>133</v>
      </c>
      <c r="G23" s="10" t="n">
        <v>15.7</v>
      </c>
    </row>
    <row r="24" customFormat="false" ht="12.8" hidden="false" customHeight="false" outlineLevel="0" collapsed="false">
      <c r="A24" s="5" t="s">
        <v>182</v>
      </c>
      <c r="B24" s="8" t="s">
        <v>165</v>
      </c>
      <c r="C24" s="8" t="s">
        <v>183</v>
      </c>
      <c r="D24" s="9" t="n">
        <v>1965</v>
      </c>
      <c r="E24" s="9" t="n">
        <v>271</v>
      </c>
      <c r="F24" s="8" t="s">
        <v>146</v>
      </c>
      <c r="G24" s="10" t="n">
        <v>10.4</v>
      </c>
    </row>
    <row r="25" customFormat="false" ht="12.8" hidden="false" customHeight="false" outlineLevel="0" collapsed="false">
      <c r="A25" s="5" t="s">
        <v>184</v>
      </c>
      <c r="B25" s="8" t="s">
        <v>165</v>
      </c>
      <c r="C25" s="8" t="s">
        <v>185</v>
      </c>
      <c r="D25" s="9" t="n">
        <v>1970</v>
      </c>
      <c r="E25" s="9" t="n">
        <v>237</v>
      </c>
      <c r="F25" s="8" t="s">
        <v>127</v>
      </c>
      <c r="G25" s="10" t="n">
        <v>8.8</v>
      </c>
    </row>
    <row r="26" customFormat="false" ht="12.8" hidden="false" customHeight="false" outlineLevel="0" collapsed="false">
      <c r="A26" s="5" t="s">
        <v>186</v>
      </c>
      <c r="B26" s="8" t="s">
        <v>165</v>
      </c>
      <c r="C26" s="8" t="s">
        <v>187</v>
      </c>
      <c r="D26" s="9" t="n">
        <v>1983</v>
      </c>
      <c r="E26" s="9" t="n">
        <v>241</v>
      </c>
      <c r="F26" s="8" t="s">
        <v>188</v>
      </c>
      <c r="G26" s="10" t="n">
        <v>9.6</v>
      </c>
    </row>
    <row r="27" customFormat="false" ht="12.8" hidden="false" customHeight="false" outlineLevel="0" collapsed="false">
      <c r="A27" s="5" t="s">
        <v>189</v>
      </c>
      <c r="B27" s="8" t="s">
        <v>125</v>
      </c>
      <c r="C27" s="8" t="s">
        <v>190</v>
      </c>
      <c r="D27" s="9" t="n">
        <v>1976</v>
      </c>
      <c r="E27" s="9" t="n">
        <v>207</v>
      </c>
      <c r="F27" s="8" t="s">
        <v>127</v>
      </c>
      <c r="G27" s="10" t="n">
        <v>8.1</v>
      </c>
    </row>
    <row r="28" customFormat="false" ht="12.8" hidden="false" customHeight="false" outlineLevel="0" collapsed="false">
      <c r="A28" s="5" t="s">
        <v>191</v>
      </c>
      <c r="B28" s="8" t="s">
        <v>165</v>
      </c>
      <c r="C28" s="8" t="s">
        <v>192</v>
      </c>
      <c r="D28" s="9" t="n">
        <v>1989</v>
      </c>
      <c r="E28" s="9" t="n">
        <v>186</v>
      </c>
      <c r="F28" s="8" t="s">
        <v>136</v>
      </c>
      <c r="G28" s="10" t="n">
        <v>8.5</v>
      </c>
    </row>
    <row r="29" customFormat="false" ht="12.8" hidden="false" customHeight="false" outlineLevel="0" collapsed="false">
      <c r="A29" s="5" t="s">
        <v>193</v>
      </c>
      <c r="B29" s="8" t="s">
        <v>125</v>
      </c>
      <c r="C29" s="8" t="s">
        <v>194</v>
      </c>
      <c r="D29" s="9" t="n">
        <v>1960</v>
      </c>
      <c r="E29" s="9" t="n">
        <v>302</v>
      </c>
      <c r="F29" s="8" t="s">
        <v>146</v>
      </c>
      <c r="G29" s="10" t="n">
        <v>9.6</v>
      </c>
    </row>
    <row r="30" customFormat="false" ht="12.8" hidden="false" customHeight="false" outlineLevel="0" collapsed="false">
      <c r="A30" s="5" t="s">
        <v>195</v>
      </c>
      <c r="B30" s="8" t="s">
        <v>131</v>
      </c>
      <c r="C30" s="8" t="s">
        <v>196</v>
      </c>
      <c r="D30" s="9" t="n">
        <v>2007</v>
      </c>
      <c r="E30" s="9" t="n">
        <v>238</v>
      </c>
      <c r="F30" s="8" t="s">
        <v>133</v>
      </c>
      <c r="G30" s="10" t="n">
        <v>8.2</v>
      </c>
    </row>
    <row r="31" customFormat="false" ht="12.8" hidden="false" customHeight="false" outlineLevel="0" collapsed="false">
      <c r="A31" s="5" t="s">
        <v>197</v>
      </c>
      <c r="B31" s="8" t="s">
        <v>125</v>
      </c>
      <c r="C31" s="8" t="s">
        <v>198</v>
      </c>
      <c r="D31" s="9" t="n">
        <v>1963</v>
      </c>
      <c r="E31" s="9" t="n">
        <v>233</v>
      </c>
      <c r="F31" s="8" t="s">
        <v>146</v>
      </c>
      <c r="G31" s="10" t="n">
        <v>14.5</v>
      </c>
    </row>
    <row r="32" customFormat="false" ht="12.8" hidden="false" customHeight="false" outlineLevel="0" collapsed="false">
      <c r="A32" s="5" t="s">
        <v>199</v>
      </c>
      <c r="B32" s="8" t="s">
        <v>170</v>
      </c>
      <c r="C32" s="8" t="s">
        <v>200</v>
      </c>
      <c r="D32" s="9" t="n">
        <v>1976</v>
      </c>
      <c r="E32" s="9" t="n">
        <v>236</v>
      </c>
      <c r="F32" s="8" t="s">
        <v>127</v>
      </c>
      <c r="G32" s="10" t="n">
        <v>14.2</v>
      </c>
    </row>
    <row r="33" customFormat="false" ht="12.8" hidden="false" customHeight="false" outlineLevel="0" collapsed="false">
      <c r="A33" s="5" t="s">
        <v>201</v>
      </c>
      <c r="B33" s="8" t="s">
        <v>125</v>
      </c>
      <c r="C33" s="8" t="s">
        <v>171</v>
      </c>
      <c r="D33" s="9" t="n">
        <v>1968</v>
      </c>
      <c r="E33" s="9" t="n">
        <v>183</v>
      </c>
      <c r="F33" s="8" t="s">
        <v>127</v>
      </c>
      <c r="G33" s="10" t="n">
        <v>15.1</v>
      </c>
    </row>
    <row r="34" customFormat="false" ht="12.8" hidden="false" customHeight="false" outlineLevel="0" collapsed="false">
      <c r="A34" s="5" t="s">
        <v>202</v>
      </c>
      <c r="B34" s="8" t="s">
        <v>125</v>
      </c>
      <c r="C34" s="8" t="s">
        <v>203</v>
      </c>
      <c r="D34" s="9" t="n">
        <v>1995</v>
      </c>
      <c r="E34" s="9" t="n">
        <v>236</v>
      </c>
      <c r="F34" s="8" t="s">
        <v>142</v>
      </c>
      <c r="G34" s="10" t="n">
        <v>8.7</v>
      </c>
    </row>
    <row r="35" customFormat="false" ht="12.8" hidden="false" customHeight="false" outlineLevel="0" collapsed="false">
      <c r="A35" s="5" t="s">
        <v>204</v>
      </c>
      <c r="B35" s="8" t="s">
        <v>205</v>
      </c>
      <c r="C35" s="8" t="s">
        <v>206</v>
      </c>
      <c r="D35" s="9" t="n">
        <v>2005</v>
      </c>
      <c r="E35" s="9" t="n">
        <v>264</v>
      </c>
      <c r="F35" s="8" t="s">
        <v>133</v>
      </c>
      <c r="G35" s="10" t="n">
        <v>8.2</v>
      </c>
    </row>
    <row r="36" customFormat="false" ht="12.8" hidden="false" customHeight="false" outlineLevel="0" collapsed="false">
      <c r="A36" s="5" t="s">
        <v>207</v>
      </c>
      <c r="B36" s="8" t="s">
        <v>125</v>
      </c>
      <c r="C36" s="8" t="s">
        <v>208</v>
      </c>
      <c r="D36" s="9" t="n">
        <v>1992</v>
      </c>
      <c r="E36" s="9" t="n">
        <v>254</v>
      </c>
      <c r="F36" s="8" t="s">
        <v>142</v>
      </c>
      <c r="G36" s="10" t="n">
        <v>13.5</v>
      </c>
    </row>
    <row r="37" customFormat="false" ht="12.8" hidden="false" customHeight="false" outlineLevel="0" collapsed="false">
      <c r="A37" s="5" t="s">
        <v>209</v>
      </c>
      <c r="B37" s="8" t="s">
        <v>125</v>
      </c>
      <c r="C37" s="8" t="s">
        <v>210</v>
      </c>
      <c r="D37" s="9" t="n">
        <v>1961</v>
      </c>
      <c r="E37" s="9" t="n">
        <v>201</v>
      </c>
      <c r="F37" s="8" t="s">
        <v>146</v>
      </c>
      <c r="G37" s="10" t="n">
        <v>14.1</v>
      </c>
    </row>
    <row r="38" customFormat="false" ht="12.8" hidden="false" customHeight="false" outlineLevel="0" collapsed="false">
      <c r="A38" s="5" t="s">
        <v>211</v>
      </c>
      <c r="B38" s="8" t="s">
        <v>125</v>
      </c>
      <c r="C38" s="8" t="s">
        <v>212</v>
      </c>
      <c r="D38" s="9" t="n">
        <v>1979</v>
      </c>
      <c r="E38" s="9" t="n">
        <v>309</v>
      </c>
      <c r="F38" s="8" t="s">
        <v>139</v>
      </c>
      <c r="G38" s="10" t="n">
        <v>15.7</v>
      </c>
    </row>
    <row r="39" customFormat="false" ht="12.8" hidden="false" customHeight="false" outlineLevel="0" collapsed="false">
      <c r="A39" s="5" t="s">
        <v>213</v>
      </c>
      <c r="B39" s="8" t="s">
        <v>162</v>
      </c>
      <c r="C39" s="8" t="s">
        <v>214</v>
      </c>
      <c r="D39" s="9" t="n">
        <v>1974</v>
      </c>
      <c r="E39" s="9" t="n">
        <v>270</v>
      </c>
      <c r="F39" s="8" t="s">
        <v>127</v>
      </c>
      <c r="G39" s="10" t="n">
        <v>8.5</v>
      </c>
    </row>
    <row r="40" customFormat="false" ht="12.8" hidden="false" customHeight="false" outlineLevel="0" collapsed="false">
      <c r="A40" s="5" t="s">
        <v>215</v>
      </c>
      <c r="B40" s="8" t="s">
        <v>205</v>
      </c>
      <c r="C40" s="8" t="s">
        <v>216</v>
      </c>
      <c r="D40" s="9" t="n">
        <v>2004</v>
      </c>
      <c r="E40" s="9" t="n">
        <v>235</v>
      </c>
      <c r="F40" s="8" t="s">
        <v>133</v>
      </c>
      <c r="G40" s="10" t="n">
        <v>11.5</v>
      </c>
    </row>
    <row r="41" customFormat="false" ht="12.8" hidden="false" customHeight="false" outlineLevel="0" collapsed="false">
      <c r="A41" s="5" t="s">
        <v>217</v>
      </c>
      <c r="B41" s="8" t="s">
        <v>165</v>
      </c>
      <c r="C41" s="8" t="s">
        <v>218</v>
      </c>
      <c r="D41" s="9" t="n">
        <v>1977</v>
      </c>
      <c r="E41" s="9" t="n">
        <v>183</v>
      </c>
      <c r="F41" s="8" t="s">
        <v>127</v>
      </c>
      <c r="G41" s="10" t="n">
        <v>12.5</v>
      </c>
    </row>
    <row r="42" customFormat="false" ht="12.8" hidden="false" customHeight="false" outlineLevel="0" collapsed="false">
      <c r="A42" s="5" t="s">
        <v>219</v>
      </c>
      <c r="B42" s="8" t="s">
        <v>144</v>
      </c>
      <c r="C42" s="8" t="s">
        <v>220</v>
      </c>
      <c r="D42" s="9" t="n">
        <v>1971</v>
      </c>
      <c r="E42" s="9" t="n">
        <v>267</v>
      </c>
      <c r="F42" s="8" t="s">
        <v>127</v>
      </c>
      <c r="G42" s="10" t="n">
        <v>10.1</v>
      </c>
    </row>
    <row r="43" customFormat="false" ht="12.8" hidden="false" customHeight="false" outlineLevel="0" collapsed="false">
      <c r="A43" s="5" t="s">
        <v>221</v>
      </c>
      <c r="B43" s="8" t="s">
        <v>131</v>
      </c>
      <c r="C43" s="8" t="s">
        <v>222</v>
      </c>
      <c r="D43" s="9" t="n">
        <v>2006</v>
      </c>
      <c r="E43" s="9" t="n">
        <v>216</v>
      </c>
      <c r="F43" s="8" t="s">
        <v>133</v>
      </c>
      <c r="G43" s="10" t="n">
        <v>10.9</v>
      </c>
    </row>
    <row r="44" customFormat="false" ht="12.8" hidden="false" customHeight="false" outlineLevel="0" collapsed="false">
      <c r="A44" s="5" t="s">
        <v>223</v>
      </c>
      <c r="B44" s="8" t="s">
        <v>125</v>
      </c>
      <c r="C44" s="8" t="s">
        <v>224</v>
      </c>
      <c r="D44" s="9" t="n">
        <v>1962</v>
      </c>
      <c r="E44" s="9" t="n">
        <v>301</v>
      </c>
      <c r="F44" s="8" t="s">
        <v>146</v>
      </c>
      <c r="G44" s="10" t="n">
        <v>10.6</v>
      </c>
    </row>
    <row r="45" customFormat="false" ht="12.8" hidden="false" customHeight="false" outlineLevel="0" collapsed="false">
      <c r="A45" s="5" t="s">
        <v>225</v>
      </c>
      <c r="B45" s="8" t="s">
        <v>125</v>
      </c>
      <c r="C45" s="8" t="s">
        <v>192</v>
      </c>
      <c r="D45" s="9" t="n">
        <v>1989</v>
      </c>
      <c r="E45" s="9" t="n">
        <v>186</v>
      </c>
      <c r="F45" s="8" t="s">
        <v>136</v>
      </c>
      <c r="G45" s="10" t="n">
        <v>12.8</v>
      </c>
    </row>
    <row r="46" customFormat="false" ht="12.8" hidden="false" customHeight="false" outlineLevel="0" collapsed="false">
      <c r="A46" s="5" t="s">
        <v>226</v>
      </c>
      <c r="B46" s="8" t="s">
        <v>170</v>
      </c>
      <c r="C46" s="8" t="s">
        <v>227</v>
      </c>
      <c r="D46" s="9" t="n">
        <v>1974</v>
      </c>
      <c r="E46" s="9" t="n">
        <v>273</v>
      </c>
      <c r="F46" s="8" t="s">
        <v>127</v>
      </c>
      <c r="G46" s="10" t="n">
        <v>8.6</v>
      </c>
    </row>
    <row r="47" customFormat="false" ht="12.8" hidden="false" customHeight="false" outlineLevel="0" collapsed="false">
      <c r="A47" s="5" t="s">
        <v>228</v>
      </c>
      <c r="B47" s="8" t="s">
        <v>170</v>
      </c>
      <c r="C47" s="8" t="s">
        <v>179</v>
      </c>
      <c r="D47" s="9" t="n">
        <v>1973</v>
      </c>
      <c r="E47" s="9" t="n">
        <v>206</v>
      </c>
      <c r="F47" s="8" t="s">
        <v>127</v>
      </c>
      <c r="G47" s="10" t="n">
        <v>9.8</v>
      </c>
    </row>
    <row r="48" customFormat="false" ht="12.8" hidden="false" customHeight="false" outlineLevel="0" collapsed="false">
      <c r="A48" s="5" t="s">
        <v>229</v>
      </c>
      <c r="B48" s="8" t="s">
        <v>125</v>
      </c>
      <c r="C48" s="8" t="s">
        <v>230</v>
      </c>
      <c r="D48" s="9" t="n">
        <v>1971</v>
      </c>
      <c r="E48" s="9" t="n">
        <v>276</v>
      </c>
      <c r="F48" s="8" t="s">
        <v>146</v>
      </c>
      <c r="G48" s="10" t="n">
        <v>11.3</v>
      </c>
    </row>
    <row r="49" customFormat="false" ht="12.8" hidden="false" customHeight="false" outlineLevel="0" collapsed="false">
      <c r="A49" s="5" t="s">
        <v>231</v>
      </c>
      <c r="B49" s="8" t="s">
        <v>157</v>
      </c>
      <c r="C49" s="8" t="s">
        <v>232</v>
      </c>
      <c r="D49" s="9" t="n">
        <v>1968</v>
      </c>
      <c r="E49" s="9" t="n">
        <v>280</v>
      </c>
      <c r="F49" s="8" t="s">
        <v>127</v>
      </c>
      <c r="G49" s="10" t="n">
        <v>12.2</v>
      </c>
    </row>
    <row r="50" customFormat="false" ht="12.8" hidden="false" customHeight="false" outlineLevel="0" collapsed="false">
      <c r="A50" s="5" t="s">
        <v>233</v>
      </c>
      <c r="B50" s="8" t="s">
        <v>165</v>
      </c>
      <c r="C50" s="8" t="s">
        <v>234</v>
      </c>
      <c r="D50" s="9" t="n">
        <v>1966</v>
      </c>
      <c r="E50" s="9" t="n">
        <v>305</v>
      </c>
      <c r="F50" s="8" t="s">
        <v>146</v>
      </c>
      <c r="G50" s="10" t="n">
        <v>8.1</v>
      </c>
    </row>
    <row r="51" customFormat="false" ht="12.8" hidden="false" customHeight="false" outlineLevel="0" collapsed="false">
      <c r="A51" s="5" t="s">
        <v>235</v>
      </c>
      <c r="B51" s="8" t="s">
        <v>162</v>
      </c>
      <c r="C51" s="8" t="s">
        <v>236</v>
      </c>
      <c r="D51" s="9" t="n">
        <v>1977</v>
      </c>
      <c r="E51" s="9" t="n">
        <v>181</v>
      </c>
      <c r="F51" s="8" t="s">
        <v>127</v>
      </c>
      <c r="G51" s="10" t="n">
        <v>8.7</v>
      </c>
    </row>
    <row r="52" customFormat="false" ht="12.8" hidden="false" customHeight="false" outlineLevel="0" collapsed="false">
      <c r="A52" s="5" t="s">
        <v>237</v>
      </c>
      <c r="B52" s="8" t="s">
        <v>125</v>
      </c>
      <c r="C52" s="8" t="s">
        <v>238</v>
      </c>
      <c r="D52" s="9" t="n">
        <v>1978</v>
      </c>
      <c r="E52" s="9" t="n">
        <v>266</v>
      </c>
      <c r="F52" s="8" t="s">
        <v>139</v>
      </c>
      <c r="G52" s="10" t="n">
        <v>11.3</v>
      </c>
    </row>
    <row r="53" customFormat="false" ht="12.8" hidden="false" customHeight="false" outlineLevel="0" collapsed="false">
      <c r="A53" s="5" t="s">
        <v>239</v>
      </c>
      <c r="B53" s="8" t="s">
        <v>205</v>
      </c>
      <c r="C53" s="8" t="s">
        <v>240</v>
      </c>
      <c r="D53" s="9" t="n">
        <v>2001</v>
      </c>
      <c r="E53" s="9" t="n">
        <v>182</v>
      </c>
      <c r="F53" s="8" t="s">
        <v>133</v>
      </c>
      <c r="G53" s="10" t="n">
        <v>12.3</v>
      </c>
    </row>
    <row r="54" customFormat="false" ht="12.8" hidden="false" customHeight="false" outlineLevel="0" collapsed="false">
      <c r="A54" s="5" t="s">
        <v>241</v>
      </c>
      <c r="B54" s="8" t="s">
        <v>125</v>
      </c>
      <c r="C54" s="8" t="s">
        <v>242</v>
      </c>
      <c r="D54" s="9" t="n">
        <v>1959</v>
      </c>
      <c r="E54" s="9" t="n">
        <v>270</v>
      </c>
      <c r="F54" s="8" t="s">
        <v>146</v>
      </c>
      <c r="G54" s="10" t="n">
        <v>13.7</v>
      </c>
    </row>
    <row r="55" customFormat="false" ht="12.8" hidden="false" customHeight="false" outlineLevel="0" collapsed="false">
      <c r="A55" s="5" t="s">
        <v>243</v>
      </c>
      <c r="B55" s="8" t="s">
        <v>125</v>
      </c>
      <c r="C55" s="8" t="s">
        <v>227</v>
      </c>
      <c r="D55" s="9" t="n">
        <v>1974</v>
      </c>
      <c r="E55" s="9" t="n">
        <v>273</v>
      </c>
      <c r="F55" s="8" t="s">
        <v>127</v>
      </c>
      <c r="G55" s="10" t="n">
        <v>9.6</v>
      </c>
    </row>
    <row r="56" customFormat="false" ht="12.8" hidden="false" customHeight="false" outlineLevel="0" collapsed="false">
      <c r="A56" s="5" t="s">
        <v>244</v>
      </c>
      <c r="B56" s="8" t="s">
        <v>170</v>
      </c>
      <c r="C56" s="8" t="s">
        <v>245</v>
      </c>
      <c r="D56" s="9" t="n">
        <v>1970</v>
      </c>
      <c r="E56" s="9" t="n">
        <v>283</v>
      </c>
      <c r="F56" s="8" t="s">
        <v>127</v>
      </c>
      <c r="G56" s="10" t="n">
        <v>13.7</v>
      </c>
    </row>
    <row r="57" customFormat="false" ht="12.8" hidden="false" customHeight="false" outlineLevel="0" collapsed="false">
      <c r="A57" s="5" t="s">
        <v>246</v>
      </c>
      <c r="B57" s="8" t="s">
        <v>170</v>
      </c>
      <c r="C57" s="8" t="s">
        <v>155</v>
      </c>
      <c r="D57" s="9" t="n">
        <v>1969</v>
      </c>
      <c r="E57" s="9" t="n">
        <v>197</v>
      </c>
      <c r="F57" s="8" t="s">
        <v>127</v>
      </c>
      <c r="G57" s="10" t="n">
        <v>10.4</v>
      </c>
    </row>
    <row r="58" customFormat="false" ht="15" hidden="false" customHeight="true" outlineLevel="0" collapsed="false">
      <c r="A58" s="5" t="s">
        <v>247</v>
      </c>
      <c r="B58" s="8" t="s">
        <v>170</v>
      </c>
      <c r="C58" s="8" t="s">
        <v>129</v>
      </c>
      <c r="D58" s="9" t="n">
        <v>1970</v>
      </c>
      <c r="E58" s="9" t="n">
        <v>240</v>
      </c>
      <c r="F58" s="8" t="s">
        <v>127</v>
      </c>
      <c r="G58" s="10" t="n">
        <v>9.4</v>
      </c>
    </row>
    <row r="59" customFormat="false" ht="15" hidden="false" customHeight="true" outlineLevel="0" collapsed="false">
      <c r="A59" s="5" t="s">
        <v>248</v>
      </c>
      <c r="B59" s="8" t="s">
        <v>125</v>
      </c>
      <c r="C59" s="8" t="s">
        <v>249</v>
      </c>
      <c r="D59" s="9" t="n">
        <v>1976</v>
      </c>
      <c r="E59" s="9" t="n">
        <v>311</v>
      </c>
      <c r="F59" s="8" t="s">
        <v>127</v>
      </c>
      <c r="G59" s="10" t="n">
        <v>10.7</v>
      </c>
    </row>
    <row r="60" customFormat="false" ht="15" hidden="false" customHeight="true" outlineLevel="0" collapsed="false">
      <c r="A60" s="5" t="s">
        <v>250</v>
      </c>
      <c r="B60" s="8" t="s">
        <v>162</v>
      </c>
      <c r="C60" s="8" t="s">
        <v>251</v>
      </c>
      <c r="D60" s="9" t="n">
        <v>1976</v>
      </c>
      <c r="E60" s="9" t="n">
        <v>265</v>
      </c>
      <c r="F60" s="8" t="s">
        <v>127</v>
      </c>
      <c r="G60" s="10" t="n">
        <v>15.3</v>
      </c>
    </row>
    <row r="61" customFormat="false" ht="15" hidden="false" customHeight="true" outlineLevel="0" collapsed="false">
      <c r="A61" s="5" t="s">
        <v>252</v>
      </c>
      <c r="B61" s="8" t="s">
        <v>152</v>
      </c>
      <c r="C61" s="8" t="s">
        <v>253</v>
      </c>
      <c r="D61" s="9" t="n">
        <v>1997</v>
      </c>
      <c r="E61" s="9" t="n">
        <v>247</v>
      </c>
      <c r="F61" s="8" t="s">
        <v>142</v>
      </c>
      <c r="G61" s="10" t="n">
        <v>9.8</v>
      </c>
    </row>
    <row r="62" customFormat="false" ht="15" hidden="false" customHeight="true" outlineLevel="0" collapsed="false">
      <c r="A62" s="5" t="s">
        <v>254</v>
      </c>
      <c r="B62" s="8" t="s">
        <v>125</v>
      </c>
      <c r="C62" s="8" t="s">
        <v>255</v>
      </c>
      <c r="D62" s="9" t="n">
        <v>1960</v>
      </c>
      <c r="E62" s="9" t="n">
        <v>185</v>
      </c>
      <c r="F62" s="8" t="s">
        <v>146</v>
      </c>
      <c r="G62" s="10" t="n">
        <v>8.8</v>
      </c>
    </row>
    <row r="63" customFormat="false" ht="15" hidden="false" customHeight="true" outlineLevel="0" collapsed="false">
      <c r="A63" s="5" t="s">
        <v>256</v>
      </c>
      <c r="B63" s="8" t="s">
        <v>205</v>
      </c>
      <c r="C63" s="8" t="s">
        <v>257</v>
      </c>
      <c r="D63" s="9" t="n">
        <v>2005</v>
      </c>
      <c r="E63" s="9" t="n">
        <v>308</v>
      </c>
      <c r="F63" s="8" t="s">
        <v>133</v>
      </c>
      <c r="G63" s="10" t="n">
        <v>11.8</v>
      </c>
    </row>
    <row r="64" customFormat="false" ht="15" hidden="false" customHeight="true" outlineLevel="0" collapsed="false">
      <c r="A64" s="5" t="s">
        <v>258</v>
      </c>
      <c r="B64" s="8" t="s">
        <v>125</v>
      </c>
      <c r="C64" s="8" t="s">
        <v>245</v>
      </c>
      <c r="D64" s="9" t="n">
        <v>1970</v>
      </c>
      <c r="E64" s="9" t="n">
        <v>283</v>
      </c>
      <c r="F64" s="8" t="s">
        <v>127</v>
      </c>
      <c r="G64" s="10" t="n">
        <v>15.2</v>
      </c>
    </row>
    <row r="65" customFormat="false" ht="15" hidden="false" customHeight="true" outlineLevel="0" collapsed="false">
      <c r="A65" s="5" t="s">
        <v>259</v>
      </c>
      <c r="B65" s="8" t="s">
        <v>131</v>
      </c>
      <c r="C65" s="8" t="s">
        <v>260</v>
      </c>
      <c r="D65" s="9" t="n">
        <v>2007</v>
      </c>
      <c r="E65" s="9" t="n">
        <v>195</v>
      </c>
      <c r="F65" s="8" t="s">
        <v>133</v>
      </c>
      <c r="G65" s="10" t="n">
        <v>10.7</v>
      </c>
    </row>
    <row r="66" customFormat="false" ht="15" hidden="false" customHeight="true" outlineLevel="0" collapsed="false">
      <c r="A66" s="5" t="s">
        <v>261</v>
      </c>
      <c r="B66" s="8" t="s">
        <v>157</v>
      </c>
      <c r="C66" s="8" t="s">
        <v>262</v>
      </c>
      <c r="D66" s="9" t="n">
        <v>1967</v>
      </c>
      <c r="E66" s="9" t="n">
        <v>270</v>
      </c>
      <c r="F66" s="8" t="s">
        <v>127</v>
      </c>
      <c r="G66" s="10" t="n">
        <v>14.8</v>
      </c>
    </row>
    <row r="67" customFormat="false" ht="15" hidden="false" customHeight="true" outlineLevel="0" collapsed="false">
      <c r="A67" s="5" t="s">
        <v>263</v>
      </c>
      <c r="B67" s="8" t="s">
        <v>125</v>
      </c>
      <c r="C67" s="8" t="s">
        <v>264</v>
      </c>
      <c r="D67" s="9" t="n">
        <v>2006</v>
      </c>
      <c r="E67" s="9" t="n">
        <v>321</v>
      </c>
      <c r="F67" s="8" t="s">
        <v>133</v>
      </c>
      <c r="G67" s="10" t="n">
        <v>12.7</v>
      </c>
    </row>
    <row r="68" customFormat="false" ht="15" hidden="false" customHeight="true" outlineLevel="0" collapsed="false">
      <c r="A68" s="5" t="s">
        <v>265</v>
      </c>
      <c r="B68" s="8" t="s">
        <v>125</v>
      </c>
      <c r="C68" s="8" t="s">
        <v>266</v>
      </c>
      <c r="D68" s="9" t="n">
        <v>2006</v>
      </c>
      <c r="E68" s="9" t="n">
        <v>260</v>
      </c>
      <c r="F68" s="8" t="s">
        <v>133</v>
      </c>
      <c r="G68" s="10" t="n">
        <v>10.3</v>
      </c>
    </row>
    <row r="69" customFormat="false" ht="15" hidden="false" customHeight="true" outlineLevel="0" collapsed="false">
      <c r="A69" s="5" t="s">
        <v>267</v>
      </c>
      <c r="B69" s="8" t="s">
        <v>144</v>
      </c>
      <c r="C69" s="8" t="s">
        <v>268</v>
      </c>
      <c r="D69" s="9" t="n">
        <v>1974</v>
      </c>
      <c r="E69" s="9" t="n">
        <v>197</v>
      </c>
      <c r="F69" s="8" t="s">
        <v>127</v>
      </c>
      <c r="G69" s="10" t="n">
        <v>15.7</v>
      </c>
    </row>
    <row r="70" customFormat="false" ht="15" hidden="false" customHeight="true" outlineLevel="0" collapsed="false">
      <c r="A70" s="5" t="s">
        <v>269</v>
      </c>
      <c r="B70" s="8" t="s">
        <v>152</v>
      </c>
      <c r="C70" s="8" t="s">
        <v>270</v>
      </c>
      <c r="D70" s="9" t="n">
        <v>1989</v>
      </c>
      <c r="E70" s="9" t="n">
        <v>207</v>
      </c>
      <c r="F70" s="8" t="s">
        <v>136</v>
      </c>
      <c r="G70" s="10" t="n">
        <v>15.3</v>
      </c>
    </row>
    <row r="71" customFormat="false" ht="15" hidden="false" customHeight="true" outlineLevel="0" collapsed="false">
      <c r="A71" s="5" t="s">
        <v>271</v>
      </c>
      <c r="B71" s="8" t="s">
        <v>125</v>
      </c>
      <c r="C71" s="8" t="s">
        <v>272</v>
      </c>
      <c r="D71" s="9" t="n">
        <v>1979</v>
      </c>
      <c r="E71" s="9" t="n">
        <v>211</v>
      </c>
      <c r="F71" s="8" t="s">
        <v>139</v>
      </c>
      <c r="G71" s="10" t="n">
        <v>8.1</v>
      </c>
    </row>
    <row r="72" customFormat="false" ht="15" hidden="false" customHeight="true" outlineLevel="0" collapsed="false">
      <c r="A72" s="5" t="s">
        <v>273</v>
      </c>
      <c r="B72" s="8" t="s">
        <v>144</v>
      </c>
      <c r="C72" s="8" t="s">
        <v>274</v>
      </c>
      <c r="D72" s="9" t="n">
        <v>1973</v>
      </c>
      <c r="E72" s="9" t="n">
        <v>186</v>
      </c>
      <c r="F72" s="8" t="s">
        <v>127</v>
      </c>
      <c r="G72" s="10" t="n">
        <v>15.1</v>
      </c>
    </row>
    <row r="73" customFormat="false" ht="15" hidden="false" customHeight="true" outlineLevel="0" collapsed="false">
      <c r="A73" s="5" t="s">
        <v>275</v>
      </c>
      <c r="B73" s="8" t="s">
        <v>144</v>
      </c>
      <c r="C73" s="8" t="s">
        <v>276</v>
      </c>
      <c r="D73" s="9" t="n">
        <v>1978</v>
      </c>
      <c r="E73" s="9" t="n">
        <v>200</v>
      </c>
      <c r="F73" s="8" t="s">
        <v>139</v>
      </c>
      <c r="G73" s="10" t="n">
        <v>9.9</v>
      </c>
    </row>
    <row r="74" customFormat="false" ht="15" hidden="false" customHeight="true" outlineLevel="0" collapsed="false">
      <c r="A74" s="5" t="s">
        <v>277</v>
      </c>
      <c r="B74" s="8" t="s">
        <v>125</v>
      </c>
      <c r="C74" s="8" t="s">
        <v>278</v>
      </c>
      <c r="D74" s="9" t="n">
        <v>1978</v>
      </c>
      <c r="E74" s="9" t="n">
        <v>196</v>
      </c>
      <c r="F74" s="8" t="s">
        <v>139</v>
      </c>
      <c r="G74" s="10" t="n">
        <v>11.6</v>
      </c>
    </row>
    <row r="75" customFormat="false" ht="15" hidden="false" customHeight="true" outlineLevel="0" collapsed="false">
      <c r="A75" s="5" t="s">
        <v>279</v>
      </c>
      <c r="B75" s="8" t="s">
        <v>125</v>
      </c>
      <c r="C75" s="8" t="s">
        <v>280</v>
      </c>
      <c r="D75" s="9" t="n">
        <v>1974</v>
      </c>
      <c r="E75" s="9" t="n">
        <v>295</v>
      </c>
      <c r="F75" s="8" t="s">
        <v>127</v>
      </c>
      <c r="G75" s="10" t="n">
        <v>15.7</v>
      </c>
    </row>
    <row r="76" customFormat="false" ht="15" hidden="false" customHeight="true" outlineLevel="0" collapsed="false">
      <c r="A76" s="5" t="s">
        <v>281</v>
      </c>
      <c r="B76" s="8" t="s">
        <v>144</v>
      </c>
      <c r="C76" s="8" t="s">
        <v>282</v>
      </c>
      <c r="D76" s="9" t="n">
        <v>1966</v>
      </c>
      <c r="E76" s="9" t="n">
        <v>233</v>
      </c>
      <c r="F76" s="8" t="s">
        <v>146</v>
      </c>
      <c r="G76" s="10" t="n">
        <v>8.7</v>
      </c>
    </row>
    <row r="77" customFormat="false" ht="15" hidden="false" customHeight="true" outlineLevel="0" collapsed="false">
      <c r="A77" s="5" t="s">
        <v>283</v>
      </c>
      <c r="B77" s="8" t="s">
        <v>165</v>
      </c>
      <c r="C77" s="8" t="s">
        <v>284</v>
      </c>
      <c r="D77" s="9" t="n">
        <v>1968</v>
      </c>
      <c r="E77" s="9" t="n">
        <v>258</v>
      </c>
      <c r="F77" s="8" t="s">
        <v>127</v>
      </c>
      <c r="G77" s="10" t="n">
        <v>11.9</v>
      </c>
    </row>
    <row r="78" customFormat="false" ht="15" hidden="false" customHeight="true" outlineLevel="0" collapsed="false">
      <c r="A78" s="5" t="s">
        <v>285</v>
      </c>
      <c r="B78" s="8" t="s">
        <v>165</v>
      </c>
      <c r="C78" s="8" t="s">
        <v>286</v>
      </c>
      <c r="D78" s="9" t="n">
        <v>1992</v>
      </c>
      <c r="E78" s="9" t="n">
        <v>204</v>
      </c>
      <c r="F78" s="8" t="s">
        <v>142</v>
      </c>
      <c r="G78" s="10" t="n">
        <v>14.6</v>
      </c>
    </row>
    <row r="79" customFormat="false" ht="15" hidden="false" customHeight="true" outlineLevel="0" collapsed="false">
      <c r="A79" s="5" t="s">
        <v>287</v>
      </c>
      <c r="B79" s="8" t="s">
        <v>170</v>
      </c>
      <c r="C79" s="8" t="s">
        <v>278</v>
      </c>
      <c r="D79" s="9" t="n">
        <v>1978</v>
      </c>
      <c r="E79" s="9" t="n">
        <v>196</v>
      </c>
      <c r="F79" s="8" t="s">
        <v>139</v>
      </c>
      <c r="G79" s="10" t="n">
        <v>8.9</v>
      </c>
    </row>
    <row r="80" customFormat="false" ht="15" hidden="false" customHeight="true" outlineLevel="0" collapsed="false">
      <c r="A80" s="5" t="s">
        <v>288</v>
      </c>
      <c r="B80" s="8" t="s">
        <v>162</v>
      </c>
      <c r="C80" s="8" t="s">
        <v>289</v>
      </c>
      <c r="D80" s="9" t="n">
        <v>1992</v>
      </c>
      <c r="E80" s="9" t="n">
        <v>287</v>
      </c>
      <c r="F80" s="8" t="s">
        <v>142</v>
      </c>
      <c r="G80" s="10" t="n">
        <v>14.3</v>
      </c>
    </row>
    <row r="81" customFormat="false" ht="15" hidden="false" customHeight="true" outlineLevel="0" collapsed="false">
      <c r="A81" s="5" t="s">
        <v>290</v>
      </c>
      <c r="B81" s="8" t="s">
        <v>165</v>
      </c>
      <c r="C81" s="8" t="s">
        <v>135</v>
      </c>
      <c r="D81" s="9" t="n">
        <v>1990</v>
      </c>
      <c r="E81" s="9" t="n">
        <v>192</v>
      </c>
      <c r="F81" s="8" t="s">
        <v>136</v>
      </c>
      <c r="G81" s="10" t="n">
        <v>11.3</v>
      </c>
    </row>
    <row r="82" customFormat="false" ht="15" hidden="false" customHeight="true" outlineLevel="0" collapsed="false">
      <c r="A82" s="5" t="s">
        <v>291</v>
      </c>
      <c r="B82" s="8" t="s">
        <v>125</v>
      </c>
      <c r="C82" s="8" t="s">
        <v>292</v>
      </c>
      <c r="D82" s="9" t="n">
        <v>1968</v>
      </c>
      <c r="E82" s="9" t="n">
        <v>320</v>
      </c>
      <c r="F82" s="8" t="s">
        <v>127</v>
      </c>
      <c r="G82" s="10" t="n">
        <v>11.8</v>
      </c>
    </row>
    <row r="83" customFormat="false" ht="15" hidden="false" customHeight="true" outlineLevel="0" collapsed="false">
      <c r="A83" s="5" t="s">
        <v>293</v>
      </c>
      <c r="B83" s="8" t="s">
        <v>170</v>
      </c>
      <c r="C83" s="8" t="s">
        <v>150</v>
      </c>
      <c r="D83" s="9" t="n">
        <v>1968</v>
      </c>
      <c r="E83" s="9" t="n">
        <v>197</v>
      </c>
      <c r="F83" s="8" t="s">
        <v>127</v>
      </c>
      <c r="G83" s="10" t="n">
        <v>8.5</v>
      </c>
    </row>
    <row r="84" customFormat="false" ht="15" hidden="false" customHeight="true" outlineLevel="0" collapsed="false">
      <c r="A84" s="5" t="s">
        <v>294</v>
      </c>
      <c r="B84" s="8" t="s">
        <v>165</v>
      </c>
      <c r="C84" s="8" t="s">
        <v>295</v>
      </c>
      <c r="D84" s="9" t="n">
        <v>1967</v>
      </c>
      <c r="E84" s="9" t="n">
        <v>250</v>
      </c>
      <c r="F84" s="8" t="s">
        <v>127</v>
      </c>
      <c r="G84" s="10" t="n">
        <v>10.6</v>
      </c>
    </row>
    <row r="85" customFormat="false" ht="15" hidden="false" customHeight="true" outlineLevel="0" collapsed="false">
      <c r="A85" s="5" t="s">
        <v>296</v>
      </c>
      <c r="B85" s="8" t="s">
        <v>125</v>
      </c>
      <c r="C85" s="8" t="s">
        <v>200</v>
      </c>
      <c r="D85" s="9" t="n">
        <v>1976</v>
      </c>
      <c r="E85" s="9" t="n">
        <v>236</v>
      </c>
      <c r="F85" s="8" t="s">
        <v>127</v>
      </c>
      <c r="G85" s="10" t="n">
        <v>10.8</v>
      </c>
    </row>
    <row r="86" customFormat="false" ht="15" hidden="false" customHeight="true" outlineLevel="0" collapsed="false">
      <c r="A86" s="5" t="s">
        <v>297</v>
      </c>
      <c r="B86" s="8" t="s">
        <v>144</v>
      </c>
      <c r="C86" s="8" t="s">
        <v>138</v>
      </c>
      <c r="D86" s="9" t="n">
        <v>1979</v>
      </c>
      <c r="E86" s="9" t="n">
        <v>307</v>
      </c>
      <c r="F86" s="8" t="s">
        <v>139</v>
      </c>
      <c r="G86" s="10" t="n">
        <v>8.7</v>
      </c>
    </row>
    <row r="87" customFormat="false" ht="15" hidden="false" customHeight="true" outlineLevel="0" collapsed="false">
      <c r="A87" s="5" t="s">
        <v>298</v>
      </c>
      <c r="B87" s="8" t="s">
        <v>170</v>
      </c>
      <c r="C87" s="8" t="s">
        <v>292</v>
      </c>
      <c r="D87" s="9" t="n">
        <v>1968</v>
      </c>
      <c r="E87" s="9" t="n">
        <v>320</v>
      </c>
      <c r="F87" s="8" t="s">
        <v>127</v>
      </c>
      <c r="G87" s="10" t="n">
        <v>11.9</v>
      </c>
    </row>
    <row r="88" customFormat="false" ht="15" hidden="false" customHeight="true" outlineLevel="0" collapsed="false">
      <c r="A88" s="5" t="s">
        <v>299</v>
      </c>
      <c r="B88" s="8" t="s">
        <v>125</v>
      </c>
      <c r="C88" s="8" t="s">
        <v>300</v>
      </c>
      <c r="D88" s="9" t="n">
        <v>2006</v>
      </c>
      <c r="E88" s="9" t="n">
        <v>291</v>
      </c>
      <c r="F88" s="8" t="s">
        <v>133</v>
      </c>
      <c r="G88" s="10" t="n">
        <v>11.1</v>
      </c>
    </row>
    <row r="89" customFormat="false" ht="15" hidden="false" customHeight="true" outlineLevel="0" collapsed="false">
      <c r="A89" s="5" t="s">
        <v>301</v>
      </c>
      <c r="B89" s="8" t="s">
        <v>144</v>
      </c>
      <c r="C89" s="8" t="s">
        <v>302</v>
      </c>
      <c r="D89" s="9" t="n">
        <v>1974</v>
      </c>
      <c r="E89" s="9" t="n">
        <v>203</v>
      </c>
      <c r="F89" s="8" t="s">
        <v>127</v>
      </c>
      <c r="G89" s="10" t="n">
        <v>14.7</v>
      </c>
    </row>
    <row r="90" customFormat="false" ht="15" hidden="false" customHeight="true" outlineLevel="0" collapsed="false">
      <c r="A90" s="5" t="s">
        <v>303</v>
      </c>
      <c r="B90" s="8" t="s">
        <v>125</v>
      </c>
      <c r="C90" s="8" t="s">
        <v>304</v>
      </c>
      <c r="D90" s="9" t="n">
        <v>1972</v>
      </c>
      <c r="E90" s="9" t="n">
        <v>322</v>
      </c>
      <c r="F90" s="8" t="s">
        <v>146</v>
      </c>
      <c r="G90" s="10" t="n">
        <v>13.7</v>
      </c>
    </row>
    <row r="91" customFormat="false" ht="15" hidden="false" customHeight="true" outlineLevel="0" collapsed="false">
      <c r="A91" s="5" t="s">
        <v>305</v>
      </c>
      <c r="B91" s="8" t="s">
        <v>165</v>
      </c>
      <c r="C91" s="8" t="s">
        <v>306</v>
      </c>
      <c r="D91" s="9" t="n">
        <v>1971</v>
      </c>
      <c r="E91" s="9" t="n">
        <v>307</v>
      </c>
      <c r="F91" s="8" t="s">
        <v>127</v>
      </c>
      <c r="G91" s="10" t="n">
        <v>14.9</v>
      </c>
    </row>
    <row r="92" customFormat="false" ht="15" hidden="false" customHeight="true" outlineLevel="0" collapsed="false">
      <c r="A92" s="5" t="s">
        <v>307</v>
      </c>
      <c r="B92" s="8" t="s">
        <v>170</v>
      </c>
      <c r="C92" s="8" t="s">
        <v>203</v>
      </c>
      <c r="D92" s="9" t="n">
        <v>1995</v>
      </c>
      <c r="E92" s="9" t="n">
        <v>236</v>
      </c>
      <c r="F92" s="8" t="s">
        <v>142</v>
      </c>
      <c r="G92" s="10" t="n">
        <v>11.1</v>
      </c>
    </row>
    <row r="93" customFormat="false" ht="15" hidden="false" customHeight="true" outlineLevel="0" collapsed="false">
      <c r="A93" s="5" t="s">
        <v>308</v>
      </c>
      <c r="B93" s="8" t="s">
        <v>165</v>
      </c>
      <c r="C93" s="8" t="s">
        <v>309</v>
      </c>
      <c r="D93" s="9" t="n">
        <v>1969</v>
      </c>
      <c r="E93" s="9" t="n">
        <v>246</v>
      </c>
      <c r="F93" s="8" t="s">
        <v>127</v>
      </c>
      <c r="G93" s="10" t="n">
        <v>11.2</v>
      </c>
    </row>
    <row r="94" customFormat="false" ht="15" hidden="false" customHeight="true" outlineLevel="0" collapsed="false">
      <c r="A94" s="5" t="s">
        <v>310</v>
      </c>
      <c r="B94" s="8" t="s">
        <v>170</v>
      </c>
      <c r="C94" s="8" t="s">
        <v>272</v>
      </c>
      <c r="D94" s="9" t="n">
        <v>1979</v>
      </c>
      <c r="E94" s="9" t="n">
        <v>211</v>
      </c>
      <c r="F94" s="8" t="s">
        <v>139</v>
      </c>
      <c r="G94" s="10" t="n">
        <v>9.4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8BBD0"/>
    <pageSetUpPr fitToPage="false"/>
  </sheetPr>
  <dimension ref="A1:L23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9" activeCellId="0" sqref="C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3.01"/>
    <col collapsed="false" customWidth="true" hidden="false" outlineLevel="0" max="2" min="2" style="0" width="17.4"/>
    <col collapsed="false" customWidth="true" hidden="false" outlineLevel="0" max="3" min="3" style="0" width="21.78"/>
    <col collapsed="false" customWidth="true" hidden="false" outlineLevel="0" max="5" min="5" style="0" width="12.43"/>
    <col collapsed="false" customWidth="true" hidden="false" outlineLevel="0" max="6" min="6" style="0" width="16.07"/>
    <col collapsed="false" customWidth="true" hidden="false" outlineLevel="0" max="8" min="8" style="0" width="9.79"/>
    <col collapsed="false" customWidth="true" hidden="false" outlineLevel="0" max="9" min="9" style="0" width="16.22"/>
    <col collapsed="false" customWidth="true" hidden="false" outlineLevel="0" max="12" min="11" style="0" width="12.56"/>
  </cols>
  <sheetData>
    <row r="1" customFormat="false" ht="12.8" hidden="false" customHeight="false" outlineLevel="0" collapsed="false">
      <c r="A1" s="11" t="s">
        <v>311</v>
      </c>
      <c r="G1" s="0" t="s">
        <v>312</v>
      </c>
      <c r="H1" s="12" t="n">
        <f aca="true">TODAY()</f>
        <v>43966</v>
      </c>
      <c r="I1" s="12"/>
    </row>
    <row r="3" customFormat="false" ht="12.8" hidden="false" customHeight="false" outlineLevel="0" collapsed="false">
      <c r="D3" s="13" t="s">
        <v>313</v>
      </c>
      <c r="E3" s="13"/>
    </row>
    <row r="5" customFormat="false" ht="14.65" hidden="false" customHeight="false" outlineLevel="0" collapsed="false">
      <c r="D5" s="4" t="s">
        <v>314</v>
      </c>
      <c r="E5" s="14" t="s">
        <v>21</v>
      </c>
    </row>
    <row r="6" customFormat="false" ht="12.8" hidden="false" customHeight="false" outlineLevel="0" collapsed="false">
      <c r="D6" s="4" t="s">
        <v>315</v>
      </c>
      <c r="E6" s="15" t="str">
        <f aca="false">VLOOKUP(E$5,Table_clients!$A$3:$L$23,2,0)</f>
        <v>Mme</v>
      </c>
    </row>
    <row r="7" customFormat="false" ht="12.8" hidden="false" customHeight="false" outlineLevel="0" collapsed="false">
      <c r="D7" s="4" t="s">
        <v>316</v>
      </c>
      <c r="E7" s="15" t="str">
        <f aca="false">VLOOKUP(E$5,Table_clients!$A$3:$L$23,3,0)</f>
        <v>Zunino</v>
      </c>
    </row>
    <row r="8" customFormat="false" ht="12.8" hidden="false" customHeight="false" outlineLevel="0" collapsed="false">
      <c r="D8" s="4" t="s">
        <v>317</v>
      </c>
      <c r="E8" s="15" t="str">
        <f aca="false">VLOOKUP(E$5,Table_clients!$A$3:$L$23,4,0)</f>
        <v>Cindy</v>
      </c>
    </row>
    <row r="9" customFormat="false" ht="12.8" hidden="false" customHeight="false" outlineLevel="0" collapsed="false">
      <c r="D9" s="4" t="s">
        <v>318</v>
      </c>
      <c r="E9" s="15" t="str">
        <f aca="false">VLOOKUP(E$5,Table_clients!$A$3:$L$23,5,0)</f>
        <v>7, place Bash</v>
      </c>
    </row>
    <row r="10" customFormat="false" ht="12.8" hidden="false" customHeight="false" outlineLevel="0" collapsed="false">
      <c r="D10" s="4" t="s">
        <v>319</v>
      </c>
      <c r="E10" s="16" t="n">
        <f aca="false">VLOOKUP(E$5,Table_clients!$A$3:$L$23,6,0)</f>
        <v>33100</v>
      </c>
    </row>
    <row r="11" customFormat="false" ht="12.8" hidden="false" customHeight="false" outlineLevel="0" collapsed="false">
      <c r="D11" s="4" t="s">
        <v>320</v>
      </c>
      <c r="E11" s="15" t="str">
        <f aca="false">VLOOKUP(E$5,Table_clients!$A$3:$L$23,7,0)</f>
        <v>Bordeaux</v>
      </c>
    </row>
    <row r="13" customFormat="false" ht="12.8" hidden="false" customHeight="false" outlineLevel="0" collapsed="false">
      <c r="A13" s="17" t="s">
        <v>321</v>
      </c>
      <c r="B13" s="18" t="n">
        <v>0.2</v>
      </c>
    </row>
    <row r="15" customFormat="false" ht="12.8" hidden="false" customHeight="false" outlineLevel="0" collapsed="false">
      <c r="A15" s="19" t="s">
        <v>322</v>
      </c>
      <c r="B15" s="19" t="s">
        <v>323</v>
      </c>
      <c r="C15" s="19" t="s">
        <v>324</v>
      </c>
      <c r="D15" s="19" t="s">
        <v>120</v>
      </c>
      <c r="E15" s="19" t="s">
        <v>325</v>
      </c>
      <c r="F15" s="19" t="s">
        <v>326</v>
      </c>
      <c r="G15" s="19" t="s">
        <v>327</v>
      </c>
      <c r="H15" s="19" t="s">
        <v>328</v>
      </c>
      <c r="I15" s="19" t="s">
        <v>329</v>
      </c>
      <c r="J15" s="19" t="s">
        <v>330</v>
      </c>
      <c r="K15" s="19" t="s">
        <v>331</v>
      </c>
      <c r="L15" s="19" t="s">
        <v>332</v>
      </c>
    </row>
    <row r="16" customFormat="false" ht="12.8" hidden="false" customHeight="false" outlineLevel="0" collapsed="false">
      <c r="A16" s="20" t="s">
        <v>128</v>
      </c>
      <c r="B16" s="21" t="str">
        <f aca="false">VLOOKUP($A16,Table_titres!$A$1:$G$94,3,0)</f>
        <v>Les bulles de L'Ombre Jaune</v>
      </c>
      <c r="C16" s="21" t="str">
        <f aca="false">VLOOKUP($A16,Table_titres!$A$1:$G$94,2,0)</f>
        <v>Cycle ombre jaune</v>
      </c>
      <c r="D16" s="21" t="n">
        <f aca="false">VLOOKUP($A16,Table_titres!$A$1:$G$94,4,0)</f>
        <v>1970</v>
      </c>
      <c r="E16" s="21" t="n">
        <f aca="false">VLOOKUP($A16,Table_titres!$A$1:$G$94,5,0)</f>
        <v>240</v>
      </c>
      <c r="F16" s="21" t="str">
        <f aca="false">VLOOKUP($A16,Table_titres!$A$1:$G$94,6,0)</f>
        <v>Pocket Marabout</v>
      </c>
      <c r="G16" s="21" t="n">
        <f aca="false">VLOOKUP($A16,Table_titres!$A$1:$G$94,7,0)</f>
        <v>8.4</v>
      </c>
      <c r="H16" s="4" t="n">
        <v>36</v>
      </c>
      <c r="I16" s="22" t="n">
        <f aca="false">INDEX('Frais de gestion'!C$5:I$13,MATCH(C16,'Frais de gestion'!B$5:B$13),MATCH(F16,'Frais de gestion'!C$4:I$4))</f>
        <v>75</v>
      </c>
      <c r="J16" s="23" t="n">
        <f aca="false">H16*G16+I16</f>
        <v>377.4</v>
      </c>
      <c r="K16" s="23" t="n">
        <f aca="false">J16*B$13</f>
        <v>75.48</v>
      </c>
      <c r="L16" s="23" t="n">
        <f aca="false">J16+K16</f>
        <v>452.88</v>
      </c>
    </row>
    <row r="17" customFormat="false" ht="12.8" hidden="false" customHeight="false" outlineLevel="0" collapsed="false">
      <c r="A17" s="20" t="s">
        <v>164</v>
      </c>
      <c r="B17" s="21" t="str">
        <f aca="false">VLOOKUP($A17,Table_titres!$A$1:$G$94,3,0)</f>
        <v>Opération Chevalier Noir</v>
      </c>
      <c r="C17" s="21" t="str">
        <f aca="false">VLOOKUP($A17,Table_titres!$A$1:$G$94,2,0)</f>
        <v>Cycle Miss Ylang-Ylang</v>
      </c>
      <c r="D17" s="21" t="n">
        <f aca="false">VLOOKUP($A17,Table_titres!$A$1:$G$94,4,0)</f>
        <v>1974</v>
      </c>
      <c r="E17" s="21" t="n">
        <f aca="false">VLOOKUP($A17,Table_titres!$A$1:$G$94,5,0)</f>
        <v>244</v>
      </c>
      <c r="F17" s="21" t="str">
        <f aca="false">VLOOKUP($A17,Table_titres!$A$1:$G$94,6,0)</f>
        <v>Pocket Marabout</v>
      </c>
      <c r="G17" s="21" t="n">
        <f aca="false">VLOOKUP($A17,Table_titres!$A$1:$G$94,7,0)</f>
        <v>8.9</v>
      </c>
      <c r="H17" s="4" t="n">
        <v>26</v>
      </c>
      <c r="I17" s="22" t="n">
        <f aca="false">INDEX('Frais de gestion'!C$5:I$13,MATCH(C17,'Frais de gestion'!B$5:B$13),MATCH(F17,'Frais de gestion'!C$4:I$4))</f>
        <v>44</v>
      </c>
      <c r="J17" s="23" t="n">
        <f aca="false">H17*G17+I17</f>
        <v>275.4</v>
      </c>
      <c r="K17" s="23" t="n">
        <f aca="false">J17*B$13</f>
        <v>55.08</v>
      </c>
      <c r="L17" s="23" t="n">
        <f aca="false">J17+K17</f>
        <v>330.48</v>
      </c>
    </row>
    <row r="18" customFormat="false" ht="12.8" hidden="false" customHeight="false" outlineLevel="0" collapsed="false">
      <c r="A18" s="20" t="s">
        <v>291</v>
      </c>
      <c r="B18" s="21" t="str">
        <f aca="false">VLOOKUP($A18,Table_titres!$A$1:$G$94,3,0)</f>
        <v>Le satellite de L'Ombre Jaune</v>
      </c>
      <c r="C18" s="21" t="str">
        <f aca="false">VLOOKUP($A18,Table_titres!$A$1:$G$94,2,0)</f>
        <v>Cycle ombre jaune</v>
      </c>
      <c r="D18" s="21" t="n">
        <f aca="false">VLOOKUP($A18,Table_titres!$A$1:$G$94,4,0)</f>
        <v>1968</v>
      </c>
      <c r="E18" s="21" t="n">
        <f aca="false">VLOOKUP($A18,Table_titres!$A$1:$G$94,5,0)</f>
        <v>320</v>
      </c>
      <c r="F18" s="21" t="str">
        <f aca="false">VLOOKUP($A18,Table_titres!$A$1:$G$94,6,0)</f>
        <v>Pocket Marabout</v>
      </c>
      <c r="G18" s="21" t="n">
        <f aca="false">VLOOKUP($A18,Table_titres!$A$1:$G$94,7,0)</f>
        <v>11.8</v>
      </c>
      <c r="H18" s="4" t="n">
        <v>44</v>
      </c>
      <c r="I18" s="22" t="n">
        <f aca="false">INDEX('Frais de gestion'!C$5:I$13,MATCH(C18,'Frais de gestion'!B$5:B$13),MATCH(F18,'Frais de gestion'!C$4:I$4))</f>
        <v>75</v>
      </c>
      <c r="J18" s="23" t="n">
        <f aca="false">H18*G18+I18</f>
        <v>594.2</v>
      </c>
      <c r="K18" s="23" t="n">
        <f aca="false">J18*B$13</f>
        <v>118.84</v>
      </c>
      <c r="L18" s="23" t="n">
        <f aca="false">J18+K18</f>
        <v>713.04</v>
      </c>
    </row>
    <row r="19" customFormat="false" ht="12.8" hidden="false" customHeight="false" outlineLevel="0" collapsed="false">
      <c r="A19" s="20" t="s">
        <v>202</v>
      </c>
      <c r="B19" s="21" t="str">
        <f aca="false">VLOOKUP($A19,Table_titres!$A$1:$G$94,3,0)</f>
        <v>Les 1001 vies del'ombre jaune</v>
      </c>
      <c r="C19" s="21" t="str">
        <f aca="false">VLOOKUP($A19,Table_titres!$A$1:$G$94,2,0)</f>
        <v>Cycle ombre jaune</v>
      </c>
      <c r="D19" s="21" t="n">
        <f aca="false">VLOOKUP($A19,Table_titres!$A$1:$G$94,4,0)</f>
        <v>1995</v>
      </c>
      <c r="E19" s="21" t="n">
        <f aca="false">VLOOKUP($A19,Table_titres!$A$1:$G$94,5,0)</f>
        <v>236</v>
      </c>
      <c r="F19" s="21" t="str">
        <f aca="false">VLOOKUP($A19,Table_titres!$A$1:$G$94,6,0)</f>
        <v>Claude Lefranc</v>
      </c>
      <c r="G19" s="21" t="n">
        <f aca="false">VLOOKUP($A19,Table_titres!$A$1:$G$94,7,0)</f>
        <v>8.7</v>
      </c>
      <c r="H19" s="4" t="n">
        <v>31</v>
      </c>
      <c r="I19" s="22" t="n">
        <f aca="false">INDEX('Frais de gestion'!C$5:I$13,MATCH(C19,'Frais de gestion'!B$5:B$13),MATCH(F19,'Frais de gestion'!C$4:I$4))</f>
        <v>62</v>
      </c>
      <c r="J19" s="23" t="n">
        <f aca="false">H19*G19+I19</f>
        <v>331.7</v>
      </c>
      <c r="K19" s="23" t="n">
        <f aca="false">J19*B$13</f>
        <v>66.34</v>
      </c>
      <c r="L19" s="23" t="n">
        <f aca="false">J19+K19</f>
        <v>398.04</v>
      </c>
    </row>
    <row r="20" customFormat="false" ht="12.8" hidden="false" customHeight="false" outlineLevel="0" collapsed="false">
      <c r="A20" s="20" t="s">
        <v>225</v>
      </c>
      <c r="B20" s="21" t="str">
        <f aca="false">VLOOKUP($A20,Table_titres!$A$1:$G$94,3,0)</f>
        <v>L'exterminateur</v>
      </c>
      <c r="C20" s="21" t="str">
        <f aca="false">VLOOKUP($A20,Table_titres!$A$1:$G$94,2,0)</f>
        <v>Cycle ombre jaune</v>
      </c>
      <c r="D20" s="21" t="n">
        <f aca="false">VLOOKUP($A20,Table_titres!$A$1:$G$94,4,0)</f>
        <v>1989</v>
      </c>
      <c r="E20" s="21" t="n">
        <f aca="false">VLOOKUP($A20,Table_titres!$A$1:$G$94,5,0)</f>
        <v>186</v>
      </c>
      <c r="F20" s="21" t="str">
        <f aca="false">VLOOKUP($A20,Table_titres!$A$1:$G$94,6,0)</f>
        <v>Fleuve Noir</v>
      </c>
      <c r="G20" s="21" t="n">
        <f aca="false">VLOOKUP($A20,Table_titres!$A$1:$G$94,7,0)</f>
        <v>12.8</v>
      </c>
      <c r="H20" s="4" t="n">
        <v>37</v>
      </c>
      <c r="I20" s="22" t="n">
        <f aca="false">INDEX('Frais de gestion'!C$5:I$13,MATCH(C20,'Frais de gestion'!B$5:B$13),MATCH(F20,'Frais de gestion'!C$4:I$4))</f>
        <v>8</v>
      </c>
      <c r="J20" s="23" t="n">
        <f aca="false">H20*G20+I20</f>
        <v>481.6</v>
      </c>
      <c r="K20" s="23" t="n">
        <f aca="false">J20*B$13</f>
        <v>96.32</v>
      </c>
      <c r="L20" s="23" t="n">
        <f aca="false">J20+K20</f>
        <v>577.92</v>
      </c>
    </row>
    <row r="21" customFormat="false" ht="12.8" hidden="false" customHeight="false" outlineLevel="0" collapsed="false">
      <c r="A21" s="20" t="s">
        <v>294</v>
      </c>
      <c r="B21" s="21" t="str">
        <f aca="false">VLOOKUP($A21,Table_titres!$A$1:$G$94,3,0)</f>
        <v>Un parfum d'Ylang-Ylang</v>
      </c>
      <c r="C21" s="21" t="str">
        <f aca="false">VLOOKUP($A21,Table_titres!$A$1:$G$94,2,0)</f>
        <v>Cycle Miss Ylang-Ylang</v>
      </c>
      <c r="D21" s="21" t="n">
        <f aca="false">VLOOKUP($A21,Table_titres!$A$1:$G$94,4,0)</f>
        <v>1967</v>
      </c>
      <c r="E21" s="21" t="n">
        <f aca="false">VLOOKUP($A21,Table_titres!$A$1:$G$94,5,0)</f>
        <v>250</v>
      </c>
      <c r="F21" s="21" t="str">
        <f aca="false">VLOOKUP($A21,Table_titres!$A$1:$G$94,6,0)</f>
        <v>Pocket Marabout</v>
      </c>
      <c r="G21" s="21" t="n">
        <f aca="false">VLOOKUP($A21,Table_titres!$A$1:$G$94,7,0)</f>
        <v>10.6</v>
      </c>
      <c r="H21" s="4" t="n">
        <v>42</v>
      </c>
      <c r="I21" s="22" t="n">
        <f aca="false">INDEX('Frais de gestion'!C$5:I$13,MATCH(C21,'Frais de gestion'!B$5:B$13),MATCH(F21,'Frais de gestion'!C$4:I$4))</f>
        <v>44</v>
      </c>
      <c r="J21" s="23" t="n">
        <f aca="false">H21*G21+I21</f>
        <v>489.2</v>
      </c>
      <c r="K21" s="23" t="n">
        <f aca="false">J21*B$13</f>
        <v>97.84</v>
      </c>
      <c r="L21" s="23" t="n">
        <f aca="false">J21+K21</f>
        <v>587.04</v>
      </c>
    </row>
    <row r="22" customFormat="false" ht="12.8" hidden="false" customHeight="false" outlineLevel="0" collapsed="false">
      <c r="J22" s="24"/>
      <c r="K22" s="24"/>
      <c r="L22" s="24"/>
    </row>
    <row r="23" customFormat="false" ht="12.8" hidden="false" customHeight="false" outlineLevel="0" collapsed="false">
      <c r="A23" s="25" t="s">
        <v>333</v>
      </c>
      <c r="B23" s="25"/>
      <c r="C23" s="25"/>
      <c r="D23" s="25"/>
      <c r="E23" s="25"/>
      <c r="F23" s="25"/>
      <c r="G23" s="25"/>
      <c r="H23" s="25"/>
      <c r="I23" s="22" t="n">
        <f aca="false">SUM(I16:I22)</f>
        <v>308</v>
      </c>
      <c r="J23" s="23" t="n">
        <f aca="false">SUM(J16:J22)</f>
        <v>2549.5</v>
      </c>
      <c r="K23" s="23" t="n">
        <f aca="false">SUM(K16:K22)</f>
        <v>509.9</v>
      </c>
      <c r="L23" s="23" t="n">
        <f aca="false">SUM(L16:L22)</f>
        <v>3059.4</v>
      </c>
    </row>
  </sheetData>
  <mergeCells count="3">
    <mergeCell ref="H1:I1"/>
    <mergeCell ref="D3:E3"/>
    <mergeCell ref="A23:H23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9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D19" activeCellId="0" sqref="D19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2.95"/>
    <col collapsed="false" customWidth="true" hidden="false" outlineLevel="0" max="4" min="4" style="0" width="18.27"/>
    <col collapsed="false" customWidth="true" hidden="false" outlineLevel="0" max="5" min="5" style="0" width="14.32"/>
    <col collapsed="false" customWidth="true" hidden="false" outlineLevel="0" max="6" min="6" style="0" width="11.25"/>
    <col collapsed="false" customWidth="true" hidden="false" outlineLevel="0" max="7" min="7" style="0" width="28.65"/>
    <col collapsed="false" customWidth="true" hidden="false" outlineLevel="0" max="8" min="8" style="0" width="16.52"/>
    <col collapsed="false" customWidth="true" hidden="false" outlineLevel="0" max="9" min="9" style="0" width="16.81"/>
  </cols>
  <sheetData>
    <row r="2" customFormat="false" ht="12.8" hidden="false" customHeight="false" outlineLevel="0" collapsed="false">
      <c r="B2" s="26" t="s">
        <v>334</v>
      </c>
      <c r="C2" s="26" t="n">
        <v>1</v>
      </c>
      <c r="D2" s="26" t="n">
        <v>2</v>
      </c>
      <c r="E2" s="26" t="n">
        <v>3</v>
      </c>
      <c r="F2" s="27" t="n">
        <v>4</v>
      </c>
      <c r="G2" s="26" t="n">
        <v>5</v>
      </c>
      <c r="H2" s="28" t="n">
        <v>6</v>
      </c>
      <c r="I2" s="26" t="n">
        <v>7</v>
      </c>
    </row>
    <row r="3" customFormat="false" ht="12.8" hidden="false" customHeight="false" outlineLevel="0" collapsed="false">
      <c r="B3" s="29" t="s">
        <v>329</v>
      </c>
      <c r="C3" s="30" t="s">
        <v>326</v>
      </c>
      <c r="D3" s="30"/>
      <c r="E3" s="30"/>
      <c r="F3" s="30"/>
      <c r="G3" s="30"/>
      <c r="H3" s="30"/>
      <c r="I3" s="30"/>
    </row>
    <row r="4" customFormat="false" ht="12.8" hidden="false" customHeight="false" outlineLevel="0" collapsed="false">
      <c r="A4" s="26" t="s">
        <v>335</v>
      </c>
      <c r="B4" s="31" t="s">
        <v>336</v>
      </c>
      <c r="C4" s="32" t="s">
        <v>133</v>
      </c>
      <c r="D4" s="32" t="s">
        <v>188</v>
      </c>
      <c r="E4" s="32" t="s">
        <v>142</v>
      </c>
      <c r="F4" s="32" t="s">
        <v>136</v>
      </c>
      <c r="G4" s="32" t="s">
        <v>139</v>
      </c>
      <c r="H4" s="32" t="s">
        <v>146</v>
      </c>
      <c r="I4" s="33" t="s">
        <v>127</v>
      </c>
    </row>
    <row r="5" customFormat="false" ht="12.8" hidden="false" customHeight="false" outlineLevel="0" collapsed="false">
      <c r="A5" s="26" t="n">
        <v>1</v>
      </c>
      <c r="B5" s="34" t="s">
        <v>152</v>
      </c>
      <c r="C5" s="35" t="n">
        <v>37</v>
      </c>
      <c r="D5" s="35" t="n">
        <v>66</v>
      </c>
      <c r="E5" s="35" t="n">
        <v>66</v>
      </c>
      <c r="F5" s="35" t="n">
        <v>47</v>
      </c>
      <c r="G5" s="35" t="n">
        <v>6</v>
      </c>
      <c r="H5" s="35" t="n">
        <v>12</v>
      </c>
      <c r="I5" s="35" t="n">
        <v>42</v>
      </c>
    </row>
    <row r="6" customFormat="false" ht="12.8" hidden="false" customHeight="false" outlineLevel="0" collapsed="false">
      <c r="A6" s="26" t="n">
        <v>2</v>
      </c>
      <c r="B6" s="34" t="s">
        <v>162</v>
      </c>
      <c r="C6" s="35" t="n">
        <v>40</v>
      </c>
      <c r="D6" s="35" t="n">
        <v>72</v>
      </c>
      <c r="E6" s="35" t="n">
        <v>80</v>
      </c>
      <c r="F6" s="35" t="n">
        <v>33</v>
      </c>
      <c r="G6" s="35" t="n">
        <v>61</v>
      </c>
      <c r="H6" s="35" t="n">
        <v>70</v>
      </c>
      <c r="I6" s="35" t="n">
        <v>50</v>
      </c>
    </row>
    <row r="7" customFormat="false" ht="12.8" hidden="false" customHeight="false" outlineLevel="0" collapsed="false">
      <c r="A7" s="26" t="n">
        <v>3</v>
      </c>
      <c r="B7" s="34" t="s">
        <v>157</v>
      </c>
      <c r="C7" s="35" t="n">
        <v>54</v>
      </c>
      <c r="D7" s="35" t="n">
        <v>76</v>
      </c>
      <c r="E7" s="35" t="n">
        <v>72</v>
      </c>
      <c r="F7" s="35" t="n">
        <v>59</v>
      </c>
      <c r="G7" s="35" t="n">
        <v>45</v>
      </c>
      <c r="H7" s="35" t="n">
        <v>39</v>
      </c>
      <c r="I7" s="35" t="n">
        <v>39</v>
      </c>
    </row>
    <row r="8" customFormat="false" ht="12.8" hidden="false" customHeight="false" outlineLevel="0" collapsed="false">
      <c r="A8" s="26" t="n">
        <v>4</v>
      </c>
      <c r="B8" s="34" t="s">
        <v>205</v>
      </c>
      <c r="C8" s="35" t="n">
        <v>35</v>
      </c>
      <c r="D8" s="35" t="n">
        <v>24</v>
      </c>
      <c r="E8" s="35" t="n">
        <v>45</v>
      </c>
      <c r="F8" s="35" t="n">
        <v>80</v>
      </c>
      <c r="G8" s="35" t="n">
        <v>77</v>
      </c>
      <c r="H8" s="35" t="n">
        <v>24</v>
      </c>
      <c r="I8" s="35" t="n">
        <v>57</v>
      </c>
    </row>
    <row r="9" customFormat="false" ht="12.8" hidden="false" customHeight="false" outlineLevel="0" collapsed="false">
      <c r="A9" s="26" t="n">
        <v>5</v>
      </c>
      <c r="B9" s="34" t="s">
        <v>144</v>
      </c>
      <c r="C9" s="35" t="n">
        <v>26</v>
      </c>
      <c r="D9" s="35" t="n">
        <v>61</v>
      </c>
      <c r="E9" s="35" t="n">
        <v>53</v>
      </c>
      <c r="F9" s="35" t="n">
        <v>17</v>
      </c>
      <c r="G9" s="35" t="n">
        <v>54</v>
      </c>
      <c r="H9" s="35" t="n">
        <v>75</v>
      </c>
      <c r="I9" s="35" t="n">
        <v>30</v>
      </c>
    </row>
    <row r="10" customFormat="false" ht="12.8" hidden="false" customHeight="false" outlineLevel="0" collapsed="false">
      <c r="A10" s="26" t="n">
        <v>6</v>
      </c>
      <c r="B10" s="34" t="s">
        <v>170</v>
      </c>
      <c r="C10" s="35" t="n">
        <v>63</v>
      </c>
      <c r="D10" s="35" t="n">
        <v>35</v>
      </c>
      <c r="E10" s="35" t="n">
        <v>65</v>
      </c>
      <c r="F10" s="35" t="n">
        <v>7</v>
      </c>
      <c r="G10" s="35" t="n">
        <v>57</v>
      </c>
      <c r="H10" s="35" t="n">
        <v>13</v>
      </c>
      <c r="I10" s="35" t="n">
        <v>10</v>
      </c>
    </row>
    <row r="11" customFormat="false" ht="12.8" hidden="false" customHeight="false" outlineLevel="0" collapsed="false">
      <c r="A11" s="27" t="n">
        <v>7</v>
      </c>
      <c r="B11" s="34" t="s">
        <v>165</v>
      </c>
      <c r="C11" s="35" t="n">
        <v>41</v>
      </c>
      <c r="D11" s="35" t="n">
        <v>62</v>
      </c>
      <c r="E11" s="35" t="n">
        <v>16</v>
      </c>
      <c r="F11" s="36" t="n">
        <v>85</v>
      </c>
      <c r="G11" s="35" t="n">
        <v>61</v>
      </c>
      <c r="H11" s="35" t="n">
        <v>6</v>
      </c>
      <c r="I11" s="35" t="n">
        <v>44</v>
      </c>
    </row>
    <row r="12" customFormat="false" ht="12.8" hidden="false" customHeight="false" outlineLevel="0" collapsed="false">
      <c r="A12" s="28" t="n">
        <v>8</v>
      </c>
      <c r="B12" s="34" t="s">
        <v>125</v>
      </c>
      <c r="C12" s="35" t="n">
        <v>49</v>
      </c>
      <c r="D12" s="35" t="n">
        <v>54</v>
      </c>
      <c r="E12" s="35" t="n">
        <v>62</v>
      </c>
      <c r="F12" s="35" t="n">
        <v>8</v>
      </c>
      <c r="G12" s="35" t="n">
        <v>42</v>
      </c>
      <c r="H12" s="37" t="n">
        <v>41</v>
      </c>
      <c r="I12" s="35" t="n">
        <v>75</v>
      </c>
    </row>
    <row r="13" customFormat="false" ht="12.8" hidden="false" customHeight="false" outlineLevel="0" collapsed="false">
      <c r="A13" s="26" t="n">
        <v>9</v>
      </c>
      <c r="B13" s="34" t="s">
        <v>131</v>
      </c>
      <c r="C13" s="35" t="n">
        <v>82</v>
      </c>
      <c r="D13" s="35" t="n">
        <v>84</v>
      </c>
      <c r="E13" s="35" t="n">
        <v>43</v>
      </c>
      <c r="F13" s="35" t="n">
        <v>59</v>
      </c>
      <c r="G13" s="35" t="n">
        <v>79</v>
      </c>
      <c r="H13" s="35" t="n">
        <v>77</v>
      </c>
      <c r="I13" s="35" t="n">
        <v>23</v>
      </c>
    </row>
    <row r="16" customFormat="false" ht="12.8" hidden="false" customHeight="false" outlineLevel="0" collapsed="false">
      <c r="B16" s="34" t="s">
        <v>125</v>
      </c>
      <c r="C16" s="0" t="s">
        <v>335</v>
      </c>
      <c r="D16" s="38" t="n">
        <f aca="false">MATCH(B16,B5:B13)</f>
        <v>8</v>
      </c>
    </row>
    <row r="17" customFormat="false" ht="12.8" hidden="false" customHeight="false" outlineLevel="0" collapsed="false">
      <c r="F17" s="0" t="s">
        <v>337</v>
      </c>
    </row>
    <row r="18" customFormat="false" ht="12.8" hidden="false" customHeight="false" outlineLevel="0" collapsed="false">
      <c r="F18" s="39" t="n">
        <f aca="false">INDEX(C5:I13,D16,D19)</f>
        <v>41</v>
      </c>
      <c r="G18" s="0" t="n">
        <f aca="false">INDEX(C5:I13,MATCH(B16,B5:B13),MATCH(B19,C4:I4))</f>
        <v>41</v>
      </c>
    </row>
    <row r="19" customFormat="false" ht="12.8" hidden="false" customHeight="false" outlineLevel="0" collapsed="false">
      <c r="B19" s="32" t="s">
        <v>146</v>
      </c>
      <c r="C19" s="0" t="s">
        <v>334</v>
      </c>
      <c r="D19" s="38" t="n">
        <f aca="false">MATCH(B19,C4:I4)</f>
        <v>6</v>
      </c>
    </row>
  </sheetData>
  <mergeCells count="1">
    <mergeCell ref="C3:I3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LibreOffice/6.4.3.2$Linux_X86_64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2020-05-29T22:02:58Z</dcterms:created>
  <dc:creator/>
  <dc:description/>
  <dc:language>fr-FR</dc:language>
  <cp:lastModifiedBy/>
  <dcterms:modified xsi:type="dcterms:W3CDTF">2020-05-15T12:40:53Z</dcterms:modified>
  <cp:revision>4</cp:revision>
  <dc:subject/>
  <dc:title/>
</cp:coreProperties>
</file>